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firstSheet="3" activeTab="8"/>
  </bookViews>
  <sheets>
    <sheet name="งบแสดง53" sheetId="1" r:id="rId1"/>
    <sheet name="หมายเหตุ1.1" sheetId="2" r:id="rId2"/>
    <sheet name="หมายเหตุ2" sheetId="3" r:id="rId3"/>
    <sheet name="หมายเหตุ3" sheetId="4" r:id="rId4"/>
    <sheet name="หมายเหตุ4" sheetId="5" r:id="rId5"/>
    <sheet name="หมายเหตุ5" sheetId="6" r:id="rId6"/>
    <sheet name="หมายเหตุ5(1)" sheetId="7" r:id="rId7"/>
    <sheet name="หมายเหตุ6" sheetId="8" r:id="rId8"/>
    <sheet name="เงินสะสม(หมายเหตุ7)" sheetId="9" r:id="rId9"/>
    <sheet name="หมายเหตุ7.1" sheetId="10" r:id="rId10"/>
  </sheets>
  <definedNames/>
  <calcPr fullCalcOnLoad="1"/>
</workbook>
</file>

<file path=xl/sharedStrings.xml><?xml version="1.0" encoding="utf-8"?>
<sst xmlns="http://schemas.openxmlformats.org/spreadsheetml/2006/main" count="262" uniqueCount="172">
  <si>
    <t>เทศบาลตำบลบ้านเลือก</t>
  </si>
  <si>
    <t>งบแสดงฐานะทางการเงิน</t>
  </si>
  <si>
    <t>ทรัพย์สิน</t>
  </si>
  <si>
    <t>เงินสด</t>
  </si>
  <si>
    <t>หนี้สินและเงินสะสม</t>
  </si>
  <si>
    <t>ปลัดเทศบาล</t>
  </si>
  <si>
    <t>นายกเทศมนตรี</t>
  </si>
  <si>
    <t xml:space="preserve">   ...............................................</t>
  </si>
  <si>
    <t>เงินประกันสัญญา</t>
  </si>
  <si>
    <t>ค่าใช้จ่าย  5%</t>
  </si>
  <si>
    <t>ภาษีหัก  ณ  ที่จ่าย</t>
  </si>
  <si>
    <t>ภาษีโรงเรือน</t>
  </si>
  <si>
    <t>รายจ่ายค้างจ่าย</t>
  </si>
  <si>
    <t>หมายเหตุ  5</t>
  </si>
  <si>
    <t>หมวด/ประเภท</t>
  </si>
  <si>
    <t>ก่อหนี้ผูกพัน</t>
  </si>
  <si>
    <t>ไม่ก่อหนี้ผูกพัน</t>
  </si>
  <si>
    <t>เบิกจ่ายแล้ว</t>
  </si>
  <si>
    <t>คงเหลือ</t>
  </si>
  <si>
    <t xml:space="preserve">หมายเหตุ  </t>
  </si>
  <si>
    <t>จำนวนเงิน</t>
  </si>
  <si>
    <t>ค่าวัสดุ</t>
  </si>
  <si>
    <t>อาหารเสริม(นม)</t>
  </si>
  <si>
    <t>หมวดค่าที่ดินและสิ่งก่อสร้าง</t>
  </si>
  <si>
    <t>รวม</t>
  </si>
  <si>
    <t>หมายเหตุ  6</t>
  </si>
  <si>
    <t>งบเงินสะสม</t>
  </si>
  <si>
    <t>รับจริงสูงกว่ารายจ่ายจริง</t>
  </si>
  <si>
    <t>หัก</t>
  </si>
  <si>
    <t>ทุนสำรองเงินสะสม 25%</t>
  </si>
  <si>
    <t>บวก</t>
  </si>
  <si>
    <t>รายจ่ายค้างจ่ายคงเหลือ</t>
  </si>
  <si>
    <t>งบกลาง(ชำระหนี้เงินกู้ ก.ส.ท.)</t>
  </si>
  <si>
    <t>จ่ายขาดเงินสะสม</t>
  </si>
  <si>
    <t>รายงานรายจ่ายที่ได้รับอนุมัติให้จ่ายจากเงินสะสม</t>
  </si>
  <si>
    <t>วันที่ได้รับอนุมัติ</t>
  </si>
  <si>
    <t>จำนวนเงินที่ได้รับอนุมัติ</t>
  </si>
  <si>
    <t>คงเหลือเบิกจ่าย</t>
  </si>
  <si>
    <t>ยังไม่ได้ก่อหนี้</t>
  </si>
  <si>
    <t>หมายเหตุ</t>
  </si>
  <si>
    <t>จ่ายขาด</t>
  </si>
  <si>
    <t>ยืมเงินสะสม</t>
  </si>
  <si>
    <t>ทรัพย์ที่เกิดจากเงินกู้</t>
  </si>
  <si>
    <t>ประเภททรัพย์สิน</t>
  </si>
  <si>
    <t>ราคาทรัพย์สิน</t>
  </si>
  <si>
    <t>แหล่งที่มาของทรัพย์สิน</t>
  </si>
  <si>
    <t>อสังหาริมทรัพย์</t>
  </si>
  <si>
    <t>อาคารสำนักงาน</t>
  </si>
  <si>
    <t>เงินกู้ ก.ส.ท.</t>
  </si>
  <si>
    <t>ชื่อ</t>
  </si>
  <si>
    <t>หมายเหตุ 1.1</t>
  </si>
  <si>
    <t>เงินฝากธนาคาร</t>
  </si>
  <si>
    <t>=</t>
  </si>
  <si>
    <t>หมายเหตุ2</t>
  </si>
  <si>
    <t>เจ้าหนี้</t>
  </si>
  <si>
    <t>ชื่อเจ้าหน้าที่/โครงการที่ขอกู้/จำนวนที่ขอกู้</t>
  </si>
  <si>
    <t>สัญญาเลขที่</t>
  </si>
  <si>
    <t>วันที่</t>
  </si>
  <si>
    <t>เงินต้นค้างชำระ</t>
  </si>
  <si>
    <t>ปีสิ้นสุดสัญญา</t>
  </si>
  <si>
    <t>หมายเหตุ 3</t>
  </si>
  <si>
    <t xml:space="preserve">  -  เงินทุนส่งเสริมกิจการเทศบาล(ก.ส.ท.)</t>
  </si>
  <si>
    <t xml:space="preserve">     สมทบก่อสร้างอาคารสำนักงาน จำนวน 2,000,000  บาท</t>
  </si>
  <si>
    <t>1736/23/2545</t>
  </si>
  <si>
    <t xml:space="preserve">   .................................................       ....................................................         .................................................</t>
  </si>
  <si>
    <t>เงินอุดหนุนที่กำหนดวัตถุประสงค์ค้างจ่าย</t>
  </si>
  <si>
    <t>ลำดับที่</t>
  </si>
  <si>
    <t>รายการ</t>
  </si>
  <si>
    <t>ตามใบแจ้งจัดสรร</t>
  </si>
  <si>
    <t>ยังไม่ก่อหนี้ผูกพัน</t>
  </si>
  <si>
    <t>ค่าอาหารเสริม(นม)</t>
  </si>
  <si>
    <t>ค่าอาหารเสริม(นม)ศูนย์พัฒนาเด็กเล็ก</t>
  </si>
  <si>
    <t>หน้า  2</t>
  </si>
  <si>
    <t>ปีงบประมาณ  2551</t>
  </si>
  <si>
    <t>ค่าตอบแทน/ค่ารักษาพยาบาล</t>
  </si>
  <si>
    <t>ค่าจ้างชั่วคราว</t>
  </si>
  <si>
    <t>ยกมา</t>
  </si>
  <si>
    <t>ยกไป</t>
  </si>
  <si>
    <t xml:space="preserve"> - ค่าตอบแทนพนักงานจ้าง</t>
  </si>
  <si>
    <t>หน้า  3</t>
  </si>
  <si>
    <t>เงินเดือน/เงินเดือนพนักงานเทศบาล</t>
  </si>
  <si>
    <t xml:space="preserve"> - เงินเพิ่มค่าครองชีพฯ</t>
  </si>
  <si>
    <t>รายรับจริงสูงกว่ารายจ่ายจริงหลังเงินทุนสำรองเงินสะสม</t>
  </si>
  <si>
    <t>1.  เงินฝากกองทุนส่งเสริมกิจการเทศบาล(ก.ส.ท.)</t>
  </si>
  <si>
    <t>2.  ลูกหนี้ค่าภาษี</t>
  </si>
  <si>
    <t>3.  เงินขาดบัญชี</t>
  </si>
  <si>
    <t>4.  ทรัพย์ที่เกิดจากเงินกู้</t>
  </si>
  <si>
    <t>5.  เงินสะสมที่สามารถนำไปใช้ได้</t>
  </si>
  <si>
    <t>หมายเหตุ    ประกอบงบแสดงฐานะการเงิน</t>
  </si>
  <si>
    <t>เงินรับฝาก  (หมายเหตุ  4)</t>
  </si>
  <si>
    <t xml:space="preserve">ธนาคารกรุงไทย  </t>
  </si>
  <si>
    <t>ประเภทประจำ</t>
  </si>
  <si>
    <t>ประเภทออมทรัพย์</t>
  </si>
  <si>
    <t>ทรัพย์สินตามงบทรัพย์สิน</t>
  </si>
  <si>
    <t>ทรัพย์สินเกิดจากเงินกู้</t>
  </si>
  <si>
    <t>เงินสดและเงินฝากธนาคาร</t>
  </si>
  <si>
    <t>เงินฝาก - เงินทุนส่งเสริมกิจการเทศบาล(ก.ส.ท.)</t>
  </si>
  <si>
    <t>ลูกหนี้ - ภาษีโรงเรือนและที่ดิน</t>
  </si>
  <si>
    <t xml:space="preserve">              - ภาษีบำรุงท้องที่</t>
  </si>
  <si>
    <t>(หมายเหตุ 1)</t>
  </si>
  <si>
    <t>(หมายเหตุ1.1)</t>
  </si>
  <si>
    <t>(หมายเหตุ 2)</t>
  </si>
  <si>
    <t>ทุนทรัพย์สิน</t>
  </si>
  <si>
    <t>(หมายเหตุ 3)</t>
  </si>
  <si>
    <t xml:space="preserve">เงินรับฝากต่าง ๆ </t>
  </si>
  <si>
    <t>(หมายเหตุ 4)</t>
  </si>
  <si>
    <t>(หมายเหตุ 5)</t>
  </si>
  <si>
    <t>เงินทุนสำรองเงินสะสม</t>
  </si>
  <si>
    <t>เงินสะสม</t>
  </si>
  <si>
    <t>(หมายเหตุ 6)</t>
  </si>
  <si>
    <t>การศึกษานอกโรงเรียน</t>
  </si>
  <si>
    <t>เงินเหลือจ่ายปีเก่าส่งคืน</t>
  </si>
  <si>
    <t>รายจ่ายรอจ่าย</t>
  </si>
  <si>
    <t>(หมายเหตุ 7)</t>
  </si>
  <si>
    <t>ปรับปรุงเงินสะสม</t>
  </si>
  <si>
    <t>หมายเหตุ  7</t>
  </si>
  <si>
    <t>หมายเหตุ 7.1</t>
  </si>
  <si>
    <t>รายจ่าย</t>
  </si>
  <si>
    <t>จำนวนเงินที่รอจ่าย</t>
  </si>
  <si>
    <t>ค่าประโยชน์ตอบแทนอื่นเป็นกรณีพิเศษ</t>
  </si>
  <si>
    <t>-</t>
  </si>
  <si>
    <t>เงินสดและ เงินฝากธนาคาร</t>
  </si>
  <si>
    <t>อัตรดอกเบี้ยร้อยละ 4 ต่อปี</t>
  </si>
  <si>
    <t>ปีงบประมาณ  2553</t>
  </si>
  <si>
    <r>
      <t>หมายเหตุ</t>
    </r>
    <r>
      <rPr>
        <sz val="16"/>
        <rFont val="Angsana New"/>
        <family val="1"/>
      </rPr>
      <t xml:space="preserve">  ในปีงบประมาณ  2553  ได้รับอนุมัติให้จ่ายขาดเงินสะสม จำนวน 5,778,878.98  บาท</t>
    </r>
  </si>
  <si>
    <t>ณ  วันที่  30  กันยายน  2553</t>
  </si>
  <si>
    <t>เพียง  ณ  วันที่  30  กันยายน  2553</t>
  </si>
  <si>
    <t>ผู้อำนวยการกองคลัง</t>
  </si>
  <si>
    <t>(นายไพศาล  หลีอาภรณ์)                      (นายสุริยะ  กวงเมี้ย)</t>
  </si>
  <si>
    <t xml:space="preserve">ปลัดเทศบาลตำบลบ้านเลือก     นายกเทศมนตรีตำบลบ้านเลือก </t>
  </si>
  <si>
    <t>...........................................                   ...................................................</t>
  </si>
  <si>
    <t>(นางยุพดี  ภาวะไพบูลย์</t>
  </si>
  <si>
    <t xml:space="preserve">                        เงินสะสม  30 กันยายน 2553</t>
  </si>
  <si>
    <t>เงินสะสม  30 กันยายน 2553 ประกอบด้วย</t>
  </si>
  <si>
    <t>เงินสะสม  1  ตุลาคม  2552</t>
  </si>
  <si>
    <t>ค่าวัสดุก่อสร้าง</t>
  </si>
  <si>
    <t>ค่าใช้สอย</t>
  </si>
  <si>
    <t>1.  ค่าจ้างเหมาบริการทาสีอาคารสำนักงานเทศบาลตำบลบ้านเลือก</t>
  </si>
  <si>
    <t xml:space="preserve"> 2.  ค่าซ่อมแซมห้องน้ำ,ห้องส้วมหลังอาคาร 2 สำนักงานเทศบาลฯ</t>
  </si>
  <si>
    <t>1.  โครงการปรับปรุงและต่อเติมอาคารเอนกประสงค์ หมู่ที 6(จ่าย</t>
  </si>
  <si>
    <t>จากรายได้)</t>
  </si>
  <si>
    <t>2.  โครงการก่อสร้างถนนคอนกรีตเสริมเหล็ก พร้อมวางท่อระบายน้ำ</t>
  </si>
  <si>
    <t>จากบริเวณบ้านนายเที่ยงไปเชื่อมทางหลวง หมู่ที่ 4(จ่ายจากรายได้)</t>
  </si>
  <si>
    <t>3.  โครงการปรับปรุงเกาะกลางถนนบริเวณถนนเพชรเกษมสายเก่า</t>
  </si>
  <si>
    <t>(จ่ายจากรายได้)</t>
  </si>
  <si>
    <t>4. โครงการก่อสร้างท่อระบายน้ำ จากสถานีอนามัยบ้านหนองรีถึง</t>
  </si>
  <si>
    <t>ถนนซอยบ้านนางลา  กัลปะ หมู่ที่ 8  (จ่ายจากรายได้)</t>
  </si>
  <si>
    <t>5.  โครงการก่อสร้างท่อระบายน้ำพร้อมซ่อมผิวจราจรแอสฟัลท์ติก</t>
  </si>
  <si>
    <t>คอนกรีต จากบริเวณซอยโพธิ์งาม ถึงบริเวณบ้านนายณรงค์ (ซอยชายทุ่ง)</t>
  </si>
  <si>
    <t>หมู่ที่  2 (จ่ายจากรายได้)</t>
  </si>
  <si>
    <t>6.  โครงการปรับปรุงภูมิทัศน์บริเวณริมคลอง จากปากทางเชื่อมถนน</t>
  </si>
  <si>
    <t>เพชรเกษมสายเก่า(สะพานโรงหมี่) ถึงบ้านนางหรุ่น หมื่นสังข์ หมู่ที่ 3</t>
  </si>
  <si>
    <t>7.  โครงการก่อสร้างถนนแอสฟัลท์ติกคอนกรีต พร้อมวางท่อระบายน้ำ</t>
  </si>
  <si>
    <t>จากบริเวณประปาหมู่บ้าน ไปถึงบริเวณบ้านนายแสวง  พุกป้อม หมู่ที่ 6</t>
  </si>
  <si>
    <t>8.โครงการก่อสร้างท่อระบายน้ำพร้อมบ่อพัก จากบริเวณบ้านนายสวาท</t>
  </si>
  <si>
    <t>กิจเครือ ถึงบริเวณประปาหมู่บ้าน ไปถึงบริเวณบ้านนายแสวง พุกป้อม</t>
  </si>
  <si>
    <t>หมู่ที่ 6 (จ่ายจากรายได้)</t>
  </si>
  <si>
    <t>ผู้อำนวยการคลัง</t>
  </si>
  <si>
    <t>ค่าที่ดินและสิ่งก่อสร้าง</t>
  </si>
  <si>
    <t xml:space="preserve"> - ปรับปรุงอาคารบริการผู้สูงอายุ</t>
  </si>
  <si>
    <t xml:space="preserve"> - ค่าก่อสร้างสนามกีฬาต้านยาเสพติดฯ</t>
  </si>
  <si>
    <t>เงินรายรับ/ค่าขายแบบ</t>
  </si>
  <si>
    <t xml:space="preserve"> - ค่าขยายเขตไฟฟ้าสาธารณะ 50% แรก</t>
  </si>
  <si>
    <t>ค่าสาธารณูปโภค/ค่าไฟฟ้า</t>
  </si>
  <si>
    <t xml:space="preserve"> - ค่าขยายเขตไฟฟ้าสาธารณะ 50%งวดสุดท้าย</t>
  </si>
  <si>
    <t xml:space="preserve"> - ค่าก่อสร้างบ้านเทิดไท้ 84 พรรษา</t>
  </si>
  <si>
    <t>ค่าใช้สอย/คชจ.โครงการเทิดทูนสถาบันฯ</t>
  </si>
  <si>
    <t xml:space="preserve"> - ค่าเจาะบ่อบาดาล ม.7</t>
  </si>
  <si>
    <t xml:space="preserve"> - ค่าปรับปรุงภูมิทัศน์บริเวณ สำนักงานฯ</t>
  </si>
  <si>
    <t>ค่าจ้างประจำ/ค่าจ้างลูกจ้างประจำ</t>
  </si>
  <si>
    <t>ค่าครุภัณฑ์</t>
  </si>
  <si>
    <t xml:space="preserve"> - ค่าเครื่องสูบน้ำ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</si>
</sst>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[$-41E]d\ mmmm\ yyyy"/>
    <numFmt numFmtId="189" formatCode="[$-F800]dddd\,\ mmmm\ dd\,\ yyyy"/>
    <numFmt numFmtId="190" formatCode="[$-107041E]d\ mmmm\ yyyy;@"/>
  </numFmts>
  <fonts count="17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u val="singleAccounting"/>
      <sz val="16"/>
      <name val="Angsana New"/>
      <family val="1"/>
    </font>
    <font>
      <sz val="8"/>
      <name val="Arial"/>
      <family val="0"/>
    </font>
    <font>
      <b/>
      <sz val="14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b/>
      <u val="single"/>
      <sz val="13"/>
      <name val="Angsana New"/>
      <family val="1"/>
    </font>
    <font>
      <sz val="15"/>
      <name val="Angsana New"/>
      <family val="1"/>
    </font>
    <font>
      <b/>
      <sz val="10"/>
      <name val="Arial"/>
      <family val="0"/>
    </font>
    <font>
      <b/>
      <sz val="15"/>
      <name val="Angsana New"/>
      <family val="1"/>
    </font>
    <font>
      <b/>
      <sz val="18"/>
      <name val="Angsana New"/>
      <family val="1"/>
    </font>
    <font>
      <u val="singleAccounting"/>
      <sz val="15"/>
      <name val="Angsana New"/>
      <family val="1"/>
    </font>
    <font>
      <sz val="16"/>
      <name val="Arial"/>
      <family val="0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1" fillId="0" borderId="0" xfId="15" applyFont="1" applyAlignment="1">
      <alignment/>
    </xf>
    <xf numFmtId="43" fontId="4" fillId="0" borderId="0" xfId="15" applyFont="1" applyAlignment="1">
      <alignment/>
    </xf>
    <xf numFmtId="43" fontId="1" fillId="0" borderId="1" xfId="15" applyFont="1" applyBorder="1" applyAlignment="1">
      <alignment/>
    </xf>
    <xf numFmtId="43" fontId="1" fillId="0" borderId="2" xfId="15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3" xfId="0" applyFont="1" applyBorder="1" applyAlignment="1">
      <alignment horizontal="left" indent="1"/>
    </xf>
    <xf numFmtId="43" fontId="8" fillId="0" borderId="3" xfId="15" applyFont="1" applyBorder="1" applyAlignment="1">
      <alignment/>
    </xf>
    <xf numFmtId="43" fontId="8" fillId="0" borderId="4" xfId="15" applyFont="1" applyBorder="1" applyAlignment="1">
      <alignment/>
    </xf>
    <xf numFmtId="0" fontId="8" fillId="0" borderId="5" xfId="0" applyFont="1" applyBorder="1" applyAlignment="1">
      <alignment horizontal="left" indent="1"/>
    </xf>
    <xf numFmtId="43" fontId="8" fillId="0" borderId="5" xfId="15" applyFont="1" applyBorder="1" applyAlignment="1">
      <alignment/>
    </xf>
    <xf numFmtId="43" fontId="8" fillId="0" borderId="6" xfId="15" applyFont="1" applyBorder="1" applyAlignment="1">
      <alignment/>
    </xf>
    <xf numFmtId="0" fontId="8" fillId="0" borderId="7" xfId="0" applyFont="1" applyBorder="1" applyAlignment="1">
      <alignment horizontal="left" indent="1"/>
    </xf>
    <xf numFmtId="43" fontId="8" fillId="0" borderId="7" xfId="15" applyFont="1" applyBorder="1" applyAlignment="1">
      <alignment/>
    </xf>
    <xf numFmtId="43" fontId="8" fillId="0" borderId="2" xfId="15" applyFont="1" applyBorder="1" applyAlignment="1">
      <alignment/>
    </xf>
    <xf numFmtId="0" fontId="8" fillId="0" borderId="8" xfId="0" applyFont="1" applyBorder="1" applyAlignment="1">
      <alignment horizontal="left" indent="1"/>
    </xf>
    <xf numFmtId="43" fontId="8" fillId="0" borderId="8" xfId="15" applyFont="1" applyBorder="1" applyAlignment="1">
      <alignment/>
    </xf>
    <xf numFmtId="43" fontId="8" fillId="0" borderId="0" xfId="15" applyFont="1" applyBorder="1" applyAlignment="1">
      <alignment/>
    </xf>
    <xf numFmtId="0" fontId="9" fillId="0" borderId="3" xfId="0" applyFont="1" applyBorder="1" applyAlignment="1">
      <alignment horizontal="left" indent="1"/>
    </xf>
    <xf numFmtId="0" fontId="9" fillId="0" borderId="5" xfId="0" applyFont="1" applyBorder="1" applyAlignment="1">
      <alignment horizontal="left" indent="1"/>
    </xf>
    <xf numFmtId="43" fontId="1" fillId="0" borderId="0" xfId="0" applyNumberFormat="1" applyFont="1" applyAlignment="1">
      <alignment/>
    </xf>
    <xf numFmtId="0" fontId="10" fillId="0" borderId="0" xfId="0" applyFont="1" applyAlignment="1">
      <alignment/>
    </xf>
    <xf numFmtId="43" fontId="10" fillId="0" borderId="0" xfId="15" applyFont="1" applyAlignment="1">
      <alignment/>
    </xf>
    <xf numFmtId="0" fontId="10" fillId="0" borderId="3" xfId="0" applyFont="1" applyBorder="1" applyAlignment="1">
      <alignment/>
    </xf>
    <xf numFmtId="43" fontId="10" fillId="0" borderId="3" xfId="15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43" fontId="1" fillId="0" borderId="8" xfId="15" applyFont="1" applyBorder="1" applyAlignment="1">
      <alignment/>
    </xf>
    <xf numFmtId="0" fontId="1" fillId="0" borderId="8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3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9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3" fontId="1" fillId="0" borderId="3" xfId="15" applyFont="1" applyBorder="1" applyAlignment="1">
      <alignment/>
    </xf>
    <xf numFmtId="43" fontId="2" fillId="0" borderId="3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2" fillId="0" borderId="1" xfId="15" applyFont="1" applyBorder="1" applyAlignment="1">
      <alignment/>
    </xf>
    <xf numFmtId="0" fontId="12" fillId="0" borderId="3" xfId="0" applyFont="1" applyBorder="1" applyAlignment="1">
      <alignment horizontal="center"/>
    </xf>
    <xf numFmtId="43" fontId="12" fillId="0" borderId="3" xfId="15" applyFont="1" applyBorder="1" applyAlignment="1">
      <alignment/>
    </xf>
    <xf numFmtId="43" fontId="1" fillId="0" borderId="0" xfId="15" applyFont="1" applyBorder="1" applyAlignment="1">
      <alignment horizontal="center"/>
    </xf>
    <xf numFmtId="43" fontId="2" fillId="0" borderId="4" xfId="15" applyFont="1" applyBorder="1" applyAlignment="1">
      <alignment horizontal="center"/>
    </xf>
    <xf numFmtId="43" fontId="8" fillId="0" borderId="10" xfId="15" applyFont="1" applyBorder="1" applyAlignment="1">
      <alignment/>
    </xf>
    <xf numFmtId="43" fontId="8" fillId="0" borderId="12" xfId="15" applyFont="1" applyBorder="1" applyAlignment="1">
      <alignment/>
    </xf>
    <xf numFmtId="43" fontId="8" fillId="0" borderId="13" xfId="15" applyFont="1" applyBorder="1" applyAlignment="1">
      <alignment/>
    </xf>
    <xf numFmtId="43" fontId="8" fillId="0" borderId="14" xfId="15" applyFont="1" applyBorder="1" applyAlignment="1">
      <alignment/>
    </xf>
    <xf numFmtId="0" fontId="2" fillId="0" borderId="0" xfId="0" applyFont="1" applyAlignment="1">
      <alignment horizontal="center"/>
    </xf>
    <xf numFmtId="43" fontId="1" fillId="0" borderId="0" xfId="15" applyFont="1" applyBorder="1" applyAlignment="1">
      <alignment/>
    </xf>
    <xf numFmtId="43" fontId="4" fillId="0" borderId="0" xfId="15" applyFont="1" applyBorder="1" applyAlignment="1">
      <alignment/>
    </xf>
    <xf numFmtId="43" fontId="2" fillId="0" borderId="0" xfId="15" applyFont="1" applyAlignment="1">
      <alignment/>
    </xf>
    <xf numFmtId="0" fontId="7" fillId="0" borderId="7" xfId="0" applyFont="1" applyBorder="1" applyAlignment="1">
      <alignment horizontal="right" indent="1"/>
    </xf>
    <xf numFmtId="43" fontId="14" fillId="0" borderId="0" xfId="15" applyFont="1" applyAlignment="1">
      <alignment/>
    </xf>
    <xf numFmtId="43" fontId="10" fillId="0" borderId="1" xfId="0" applyNumberFormat="1" applyFont="1" applyBorder="1" applyAlignment="1">
      <alignment/>
    </xf>
    <xf numFmtId="43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7" xfId="0" applyBorder="1" applyAlignment="1">
      <alignment horizontal="center" vertical="center"/>
    </xf>
    <xf numFmtId="43" fontId="10" fillId="0" borderId="7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15" applyFont="1" applyBorder="1" applyAlignment="1">
      <alignment/>
    </xf>
    <xf numFmtId="43" fontId="10" fillId="0" borderId="0" xfId="15" applyFont="1" applyBorder="1" applyAlignment="1">
      <alignment/>
    </xf>
    <xf numFmtId="43" fontId="10" fillId="0" borderId="7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3" fontId="1" fillId="0" borderId="5" xfId="15" applyFont="1" applyBorder="1" applyAlignment="1">
      <alignment/>
    </xf>
    <xf numFmtId="43" fontId="1" fillId="0" borderId="6" xfId="15" applyFont="1" applyBorder="1" applyAlignment="1">
      <alignment/>
    </xf>
    <xf numFmtId="0" fontId="1" fillId="0" borderId="10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43" fontId="2" fillId="0" borderId="8" xfId="15" applyFont="1" applyBorder="1" applyAlignment="1">
      <alignment/>
    </xf>
    <xf numFmtId="0" fontId="1" fillId="0" borderId="11" xfId="0" applyFont="1" applyBorder="1" applyAlignment="1">
      <alignment/>
    </xf>
    <xf numFmtId="43" fontId="2" fillId="0" borderId="4" xfId="15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indent="1"/>
    </xf>
    <xf numFmtId="43" fontId="2" fillId="0" borderId="0" xfId="15" applyFont="1" applyBorder="1" applyAlignment="1">
      <alignment/>
    </xf>
    <xf numFmtId="0" fontId="15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43" fontId="2" fillId="0" borderId="15" xfId="15" applyFont="1" applyBorder="1" applyAlignment="1">
      <alignment/>
    </xf>
    <xf numFmtId="0" fontId="0" fillId="0" borderId="3" xfId="0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43" fontId="7" fillId="0" borderId="16" xfId="15" applyFont="1" applyBorder="1" applyAlignment="1">
      <alignment/>
    </xf>
    <xf numFmtId="190" fontId="10" fillId="0" borderId="0" xfId="0" applyNumberFormat="1" applyFont="1" applyAlignment="1">
      <alignment/>
    </xf>
    <xf numFmtId="190" fontId="0" fillId="0" borderId="7" xfId="0" applyNumberFormat="1" applyBorder="1" applyAlignment="1">
      <alignment horizontal="center" vertical="center"/>
    </xf>
    <xf numFmtId="190" fontId="10" fillId="0" borderId="3" xfId="0" applyNumberFormat="1" applyFont="1" applyBorder="1" applyAlignment="1">
      <alignment/>
    </xf>
    <xf numFmtId="190" fontId="10" fillId="0" borderId="3" xfId="0" applyNumberFormat="1" applyFont="1" applyBorder="1" applyAlignment="1">
      <alignment horizontal="left"/>
    </xf>
    <xf numFmtId="190" fontId="10" fillId="0" borderId="0" xfId="0" applyNumberFormat="1" applyFont="1" applyBorder="1" applyAlignment="1">
      <alignment/>
    </xf>
    <xf numFmtId="190" fontId="10" fillId="0" borderId="3" xfId="0" applyNumberFormat="1" applyFont="1" applyBorder="1" applyAlignment="1">
      <alignment horizontal="right"/>
    </xf>
    <xf numFmtId="190" fontId="16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43" fontId="16" fillId="0" borderId="3" xfId="15" applyFont="1" applyBorder="1" applyAlignment="1">
      <alignment/>
    </xf>
    <xf numFmtId="43" fontId="6" fillId="0" borderId="3" xfId="15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0" xfId="0" applyFont="1" applyAlignment="1">
      <alignment/>
    </xf>
    <xf numFmtId="0" fontId="12" fillId="0" borderId="3" xfId="0" applyFont="1" applyBorder="1" applyAlignment="1">
      <alignment/>
    </xf>
    <xf numFmtId="43" fontId="1" fillId="0" borderId="0" xfId="15" applyFont="1" applyAlignment="1">
      <alignment horizontal="left"/>
    </xf>
    <xf numFmtId="0" fontId="1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90" fontId="10" fillId="0" borderId="5" xfId="0" applyNumberFormat="1" applyFont="1" applyBorder="1" applyAlignment="1">
      <alignment horizontal="center" vertical="center"/>
    </xf>
    <xf numFmtId="190" fontId="10" fillId="0" borderId="7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90" fontId="0" fillId="0" borderId="7" xfId="0" applyNumberForma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13</xdr:row>
      <xdr:rowOff>123825</xdr:rowOff>
    </xdr:from>
    <xdr:to>
      <xdr:col>6</xdr:col>
      <xdr:colOff>962025</xdr:colOff>
      <xdr:row>13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4067175" y="3914775"/>
          <a:ext cx="895350" cy="133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13</xdr:row>
      <xdr:rowOff>104775</xdr:rowOff>
    </xdr:from>
    <xdr:to>
      <xdr:col>7</xdr:col>
      <xdr:colOff>942975</xdr:colOff>
      <xdr:row>13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5095875" y="3895725"/>
          <a:ext cx="82867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7">
      <selection activeCell="E19" sqref="E19"/>
    </sheetView>
  </sheetViews>
  <sheetFormatPr defaultColWidth="9.140625" defaultRowHeight="12.75"/>
  <cols>
    <col min="1" max="1" width="8.7109375" style="1" customWidth="1"/>
    <col min="2" max="2" width="30.00390625" style="1" customWidth="1"/>
    <col min="3" max="3" width="13.8515625" style="1" customWidth="1"/>
    <col min="4" max="4" width="17.7109375" style="1" customWidth="1"/>
    <col min="5" max="5" width="18.7109375" style="4" customWidth="1"/>
    <col min="6" max="6" width="13.140625" style="1" customWidth="1"/>
    <col min="7" max="16384" width="9.140625" style="1" customWidth="1"/>
  </cols>
  <sheetData>
    <row r="1" spans="1:4" ht="23.25">
      <c r="A1" s="129" t="s">
        <v>0</v>
      </c>
      <c r="B1" s="129"/>
      <c r="C1" s="129"/>
      <c r="D1" s="129"/>
    </row>
    <row r="2" spans="1:4" ht="23.25">
      <c r="A2" s="129" t="s">
        <v>1</v>
      </c>
      <c r="B2" s="129"/>
      <c r="C2" s="129"/>
      <c r="D2" s="129"/>
    </row>
    <row r="3" spans="1:4" ht="23.25">
      <c r="A3" s="129" t="s">
        <v>126</v>
      </c>
      <c r="B3" s="129"/>
      <c r="C3" s="129"/>
      <c r="D3" s="129"/>
    </row>
    <row r="4" spans="1:4" ht="23.25">
      <c r="A4" s="130" t="s">
        <v>2</v>
      </c>
      <c r="B4" s="130"/>
      <c r="C4" s="130"/>
      <c r="D4" s="130"/>
    </row>
    <row r="5" spans="1:5" ht="24" thickBot="1">
      <c r="A5" s="126" t="s">
        <v>93</v>
      </c>
      <c r="B5" s="126"/>
      <c r="C5" s="77" t="s">
        <v>99</v>
      </c>
      <c r="D5" s="71"/>
      <c r="E5" s="6">
        <v>69287366.49</v>
      </c>
    </row>
    <row r="6" spans="1:5" ht="24" thickTop="1">
      <c r="A6" s="4" t="s">
        <v>94</v>
      </c>
      <c r="B6" s="4"/>
      <c r="C6" s="77" t="s">
        <v>100</v>
      </c>
      <c r="D6" s="71"/>
      <c r="E6" s="4">
        <v>2000000</v>
      </c>
    </row>
    <row r="7" spans="1:5" ht="23.25">
      <c r="A7" s="126" t="s">
        <v>95</v>
      </c>
      <c r="B7" s="126"/>
      <c r="C7" s="77" t="s">
        <v>101</v>
      </c>
      <c r="D7" s="71"/>
      <c r="E7" s="4">
        <v>36439982.47</v>
      </c>
    </row>
    <row r="8" spans="1:5" ht="23.25">
      <c r="A8" s="126" t="s">
        <v>96</v>
      </c>
      <c r="B8" s="126"/>
      <c r="C8" s="4"/>
      <c r="D8" s="71"/>
      <c r="E8" s="4">
        <v>8262780.88</v>
      </c>
    </row>
    <row r="9" spans="1:4" ht="25.5">
      <c r="A9" s="4" t="s">
        <v>97</v>
      </c>
      <c r="B9" s="4"/>
      <c r="C9" s="5"/>
      <c r="D9" s="71">
        <v>200181</v>
      </c>
    </row>
    <row r="10" spans="1:5" ht="23.25">
      <c r="A10" s="126" t="s">
        <v>98</v>
      </c>
      <c r="B10" s="126"/>
      <c r="C10" s="4"/>
      <c r="D10" s="7">
        <v>1045.95</v>
      </c>
      <c r="E10" s="4">
        <f>SUM(D9:D10)</f>
        <v>201226.95</v>
      </c>
    </row>
    <row r="11" spans="1:5" ht="24" thickBot="1">
      <c r="A11" s="4"/>
      <c r="B11" s="4"/>
      <c r="C11" s="4"/>
      <c r="D11" s="4"/>
      <c r="E11" s="6">
        <f>SUM(E6:E10)</f>
        <v>46903990.300000004</v>
      </c>
    </row>
    <row r="12" spans="1:4" ht="24" thickTop="1">
      <c r="A12" s="128" t="s">
        <v>4</v>
      </c>
      <c r="B12" s="128"/>
      <c r="C12" s="128"/>
      <c r="D12" s="128"/>
    </row>
    <row r="13" spans="1:5" ht="24" thickBot="1">
      <c r="A13" s="4" t="s">
        <v>102</v>
      </c>
      <c r="B13" s="4"/>
      <c r="C13" s="4" t="s">
        <v>99</v>
      </c>
      <c r="D13" s="71"/>
      <c r="E13" s="6">
        <v>69287366.49</v>
      </c>
    </row>
    <row r="14" spans="1:5" ht="24" thickTop="1">
      <c r="A14" s="4" t="s">
        <v>54</v>
      </c>
      <c r="B14" s="4"/>
      <c r="C14" s="4" t="s">
        <v>103</v>
      </c>
      <c r="D14" s="71"/>
      <c r="E14" s="4">
        <v>400000</v>
      </c>
    </row>
    <row r="15" spans="1:5" ht="23.25">
      <c r="A15" s="4" t="s">
        <v>104</v>
      </c>
      <c r="B15" s="4"/>
      <c r="C15" s="4" t="s">
        <v>105</v>
      </c>
      <c r="D15" s="71"/>
      <c r="E15" s="4">
        <v>638287.85</v>
      </c>
    </row>
    <row r="16" spans="1:5" ht="23.25">
      <c r="A16" s="4" t="s">
        <v>12</v>
      </c>
      <c r="B16" s="4"/>
      <c r="C16" s="4" t="s">
        <v>106</v>
      </c>
      <c r="D16" s="71"/>
      <c r="E16" s="4">
        <v>4375033.4</v>
      </c>
    </row>
    <row r="17" spans="1:5" ht="23.25">
      <c r="A17" s="4" t="s">
        <v>112</v>
      </c>
      <c r="B17" s="4"/>
      <c r="C17" s="4" t="s">
        <v>109</v>
      </c>
      <c r="D17" s="71"/>
      <c r="E17" s="4">
        <v>2616800</v>
      </c>
    </row>
    <row r="18" spans="1:5" ht="23.25">
      <c r="A18" s="4" t="s">
        <v>107</v>
      </c>
      <c r="B18" s="4"/>
      <c r="C18" s="4"/>
      <c r="D18" s="71"/>
      <c r="E18" s="4">
        <v>16435899.09</v>
      </c>
    </row>
    <row r="19" spans="1:5" ht="25.5">
      <c r="A19" s="4" t="s">
        <v>108</v>
      </c>
      <c r="B19" s="4"/>
      <c r="C19" s="4" t="s">
        <v>113</v>
      </c>
      <c r="D19" s="71"/>
      <c r="E19" s="5">
        <v>22437969.96</v>
      </c>
    </row>
    <row r="20" spans="1:6" ht="24" thickBot="1">
      <c r="A20" s="4"/>
      <c r="B20" s="4"/>
      <c r="C20" s="4"/>
      <c r="D20" s="71"/>
      <c r="E20" s="6">
        <f>SUM(E14:E19)</f>
        <v>46903990.3</v>
      </c>
      <c r="F20" s="28">
        <f>SUM(E20-E11)</f>
        <v>-7.450580596923828E-09</v>
      </c>
    </row>
    <row r="21" spans="1:4" ht="24" thickTop="1">
      <c r="A21" s="4"/>
      <c r="B21" s="4"/>
      <c r="C21" s="4"/>
      <c r="D21" s="71"/>
    </row>
    <row r="22" ht="23.25">
      <c r="D22" s="37"/>
    </row>
    <row r="25" spans="2:4" ht="23.25">
      <c r="B25" s="2" t="s">
        <v>7</v>
      </c>
      <c r="C25" s="78" t="s">
        <v>130</v>
      </c>
      <c r="D25" s="2"/>
    </row>
    <row r="26" spans="2:4" ht="23.25">
      <c r="B26" s="2" t="s">
        <v>131</v>
      </c>
      <c r="C26" s="78" t="s">
        <v>128</v>
      </c>
      <c r="D26" s="2"/>
    </row>
    <row r="27" spans="2:4" ht="23.25">
      <c r="B27" s="2" t="s">
        <v>127</v>
      </c>
      <c r="C27" s="78" t="s">
        <v>129</v>
      </c>
      <c r="D27" s="2"/>
    </row>
    <row r="28" spans="4:5" ht="23.25">
      <c r="D28" s="127"/>
      <c r="E28" s="127"/>
    </row>
  </sheetData>
  <mergeCells count="10">
    <mergeCell ref="A5:B5"/>
    <mergeCell ref="A7:B7"/>
    <mergeCell ref="A1:D1"/>
    <mergeCell ref="A2:D2"/>
    <mergeCell ref="A3:D3"/>
    <mergeCell ref="A4:D4"/>
    <mergeCell ref="A8:B8"/>
    <mergeCell ref="A10:B10"/>
    <mergeCell ref="D28:E28"/>
    <mergeCell ref="A12:D1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4"/>
  <sheetViews>
    <sheetView zoomScale="80" zoomScaleNormal="80" workbookViewId="0" topLeftCell="A49">
      <selection activeCell="F58" sqref="F58"/>
    </sheetView>
  </sheetViews>
  <sheetFormatPr defaultColWidth="9.140625" defaultRowHeight="12.75"/>
  <cols>
    <col min="1" max="1" width="22.28125" style="113" customWidth="1"/>
    <col min="2" max="2" width="31.140625" style="29" customWidth="1"/>
    <col min="3" max="3" width="14.140625" style="29" customWidth="1"/>
    <col min="4" max="5" width="12.28125" style="29" customWidth="1"/>
    <col min="6" max="6" width="13.57421875" style="29" customWidth="1"/>
    <col min="7" max="9" width="12.28125" style="29" customWidth="1"/>
    <col min="10" max="16384" width="9.140625" style="29" customWidth="1"/>
  </cols>
  <sheetData>
    <row r="1" ht="21.75">
      <c r="I1" s="29" t="s">
        <v>116</v>
      </c>
    </row>
    <row r="2" spans="1:9" ht="21.75">
      <c r="A2" s="155" t="s">
        <v>0</v>
      </c>
      <c r="B2" s="155"/>
      <c r="C2" s="155"/>
      <c r="D2" s="155"/>
      <c r="E2" s="155"/>
      <c r="F2" s="155"/>
      <c r="G2" s="155"/>
      <c r="H2" s="155"/>
      <c r="I2" s="155"/>
    </row>
    <row r="3" spans="1:9" ht="21.75">
      <c r="A3" s="155" t="s">
        <v>34</v>
      </c>
      <c r="B3" s="155"/>
      <c r="C3" s="155"/>
      <c r="D3" s="155"/>
      <c r="E3" s="155"/>
      <c r="F3" s="155"/>
      <c r="G3" s="155"/>
      <c r="H3" s="155"/>
      <c r="I3" s="155"/>
    </row>
    <row r="4" spans="1:9" ht="21.75">
      <c r="A4" s="156" t="s">
        <v>123</v>
      </c>
      <c r="B4" s="156"/>
      <c r="C4" s="156"/>
      <c r="D4" s="156"/>
      <c r="E4" s="156"/>
      <c r="F4" s="156"/>
      <c r="G4" s="156"/>
      <c r="H4" s="156"/>
      <c r="I4" s="156"/>
    </row>
    <row r="5" spans="1:9" ht="21.75">
      <c r="A5" s="148" t="s">
        <v>35</v>
      </c>
      <c r="B5" s="147" t="s">
        <v>14</v>
      </c>
      <c r="C5" s="153" t="s">
        <v>36</v>
      </c>
      <c r="D5" s="154"/>
      <c r="E5" s="147" t="s">
        <v>15</v>
      </c>
      <c r="F5" s="147" t="s">
        <v>17</v>
      </c>
      <c r="G5" s="147" t="s">
        <v>37</v>
      </c>
      <c r="H5" s="147" t="s">
        <v>38</v>
      </c>
      <c r="I5" s="147" t="s">
        <v>39</v>
      </c>
    </row>
    <row r="6" spans="1:9" ht="21.75">
      <c r="A6" s="152"/>
      <c r="B6" s="136"/>
      <c r="C6" s="35" t="s">
        <v>40</v>
      </c>
      <c r="D6" s="34" t="s">
        <v>41</v>
      </c>
      <c r="E6" s="136"/>
      <c r="F6" s="136"/>
      <c r="G6" s="136"/>
      <c r="H6" s="136"/>
      <c r="I6" s="136"/>
    </row>
    <row r="7" spans="1:9" ht="21.75">
      <c r="A7" s="115">
        <v>40128</v>
      </c>
      <c r="B7" s="31" t="s">
        <v>158</v>
      </c>
      <c r="C7" s="32"/>
      <c r="D7" s="32"/>
      <c r="E7" s="32"/>
      <c r="F7" s="32"/>
      <c r="G7" s="32"/>
      <c r="H7" s="32"/>
      <c r="I7" s="31"/>
    </row>
    <row r="8" spans="1:9" ht="21.75">
      <c r="A8" s="115"/>
      <c r="B8" s="31" t="s">
        <v>159</v>
      </c>
      <c r="C8" s="32">
        <v>330000</v>
      </c>
      <c r="D8" s="32">
        <v>0</v>
      </c>
      <c r="E8" s="32">
        <v>0</v>
      </c>
      <c r="F8" s="32">
        <f aca="true" t="shared" si="0" ref="F8:F13">SUM(C8:E8)</f>
        <v>330000</v>
      </c>
      <c r="G8" s="32">
        <v>0</v>
      </c>
      <c r="H8" s="32">
        <v>0</v>
      </c>
      <c r="I8" s="31"/>
    </row>
    <row r="9" spans="1:9" ht="21.75">
      <c r="A9" s="115">
        <v>40169</v>
      </c>
      <c r="B9" s="31" t="s">
        <v>158</v>
      </c>
      <c r="C9" s="32">
        <v>292000</v>
      </c>
      <c r="D9" s="32">
        <v>0</v>
      </c>
      <c r="E9" s="32">
        <v>0</v>
      </c>
      <c r="F9" s="32">
        <f t="shared" si="0"/>
        <v>292000</v>
      </c>
      <c r="G9" s="32">
        <v>0</v>
      </c>
      <c r="H9" s="32">
        <v>0</v>
      </c>
      <c r="I9" s="31"/>
    </row>
    <row r="10" spans="1:9" ht="21.75">
      <c r="A10" s="115">
        <v>40169</v>
      </c>
      <c r="B10" s="31" t="s">
        <v>161</v>
      </c>
      <c r="C10" s="32">
        <v>12800</v>
      </c>
      <c r="D10" s="32"/>
      <c r="E10" s="32"/>
      <c r="F10" s="32">
        <f t="shared" si="0"/>
        <v>12800</v>
      </c>
      <c r="G10" s="32"/>
      <c r="H10" s="32"/>
      <c r="I10" s="31"/>
    </row>
    <row r="11" spans="1:9" ht="21.75">
      <c r="A11" s="115">
        <v>40176</v>
      </c>
      <c r="B11" s="31" t="s">
        <v>74</v>
      </c>
      <c r="C11" s="32">
        <v>14260</v>
      </c>
      <c r="D11" s="32">
        <v>0</v>
      </c>
      <c r="E11" s="32">
        <v>0</v>
      </c>
      <c r="F11" s="32">
        <f t="shared" si="0"/>
        <v>14260</v>
      </c>
      <c r="G11" s="32">
        <v>0</v>
      </c>
      <c r="H11" s="32">
        <v>0</v>
      </c>
      <c r="I11" s="31"/>
    </row>
    <row r="12" spans="1:9" ht="21.75">
      <c r="A12" s="115">
        <v>39835</v>
      </c>
      <c r="B12" s="31" t="s">
        <v>74</v>
      </c>
      <c r="C12" s="32">
        <v>2668</v>
      </c>
      <c r="D12" s="32">
        <v>0</v>
      </c>
      <c r="E12" s="32">
        <v>0</v>
      </c>
      <c r="F12" s="32">
        <f t="shared" si="0"/>
        <v>2668</v>
      </c>
      <c r="G12" s="32">
        <v>0</v>
      </c>
      <c r="H12" s="32">
        <v>0</v>
      </c>
      <c r="I12" s="31"/>
    </row>
    <row r="13" spans="1:9" ht="21.75">
      <c r="A13" s="115">
        <v>39848</v>
      </c>
      <c r="B13" s="31" t="s">
        <v>74</v>
      </c>
      <c r="C13" s="32">
        <v>16381</v>
      </c>
      <c r="D13" s="32">
        <v>0</v>
      </c>
      <c r="E13" s="32">
        <v>0</v>
      </c>
      <c r="F13" s="32">
        <f t="shared" si="0"/>
        <v>16381</v>
      </c>
      <c r="G13" s="32">
        <v>0</v>
      </c>
      <c r="H13" s="32">
        <v>0</v>
      </c>
      <c r="I13" s="31"/>
    </row>
    <row r="14" spans="1:9" ht="21.75">
      <c r="A14" s="115">
        <v>39855</v>
      </c>
      <c r="B14" s="31" t="s">
        <v>158</v>
      </c>
      <c r="C14" s="32"/>
      <c r="D14" s="32"/>
      <c r="E14" s="32"/>
      <c r="F14" s="32"/>
      <c r="G14" s="32"/>
      <c r="H14" s="32"/>
      <c r="I14" s="31"/>
    </row>
    <row r="15" spans="1:9" ht="21.75">
      <c r="A15" s="115"/>
      <c r="B15" s="31" t="s">
        <v>160</v>
      </c>
      <c r="C15" s="32">
        <v>690000</v>
      </c>
      <c r="D15" s="32"/>
      <c r="E15" s="32"/>
      <c r="F15" s="32">
        <f aca="true" t="shared" si="1" ref="F15:F25">SUM(C15:E15)</f>
        <v>690000</v>
      </c>
      <c r="G15" s="32"/>
      <c r="H15" s="32"/>
      <c r="I15" s="31"/>
    </row>
    <row r="16" spans="1:9" ht="21.75">
      <c r="A16" s="115"/>
      <c r="B16" s="31" t="s">
        <v>74</v>
      </c>
      <c r="C16" s="32">
        <v>90496</v>
      </c>
      <c r="D16" s="32">
        <v>0</v>
      </c>
      <c r="E16" s="32">
        <v>0</v>
      </c>
      <c r="F16" s="32">
        <f t="shared" si="1"/>
        <v>90496</v>
      </c>
      <c r="G16" s="32">
        <v>0</v>
      </c>
      <c r="H16" s="32">
        <v>0</v>
      </c>
      <c r="I16" s="31"/>
    </row>
    <row r="17" spans="1:9" ht="21.75">
      <c r="A17" s="115">
        <v>39880</v>
      </c>
      <c r="B17" s="31" t="s">
        <v>74</v>
      </c>
      <c r="C17" s="32">
        <v>272136</v>
      </c>
      <c r="D17" s="32">
        <v>0</v>
      </c>
      <c r="E17" s="32">
        <v>0</v>
      </c>
      <c r="F17" s="32">
        <f t="shared" si="1"/>
        <v>272136</v>
      </c>
      <c r="G17" s="32">
        <v>0</v>
      </c>
      <c r="H17" s="32">
        <v>0</v>
      </c>
      <c r="I17" s="31"/>
    </row>
    <row r="18" spans="1:9" ht="21.75">
      <c r="A18" s="115"/>
      <c r="B18" s="31" t="s">
        <v>158</v>
      </c>
      <c r="C18" s="32">
        <v>3200</v>
      </c>
      <c r="D18" s="32">
        <v>0</v>
      </c>
      <c r="E18" s="32">
        <v>0</v>
      </c>
      <c r="F18" s="32">
        <f t="shared" si="1"/>
        <v>3200</v>
      </c>
      <c r="G18" s="32">
        <v>0</v>
      </c>
      <c r="H18" s="32">
        <v>0</v>
      </c>
      <c r="I18" s="31"/>
    </row>
    <row r="19" spans="1:9" ht="21.75">
      <c r="A19" s="115"/>
      <c r="B19" s="31" t="s">
        <v>162</v>
      </c>
      <c r="C19" s="32">
        <v>516204.4</v>
      </c>
      <c r="D19" s="32">
        <v>0</v>
      </c>
      <c r="E19" s="32">
        <v>0</v>
      </c>
      <c r="F19" s="32">
        <f t="shared" si="1"/>
        <v>516204.4</v>
      </c>
      <c r="G19" s="32">
        <v>0</v>
      </c>
      <c r="H19" s="32">
        <v>0</v>
      </c>
      <c r="I19" s="31"/>
    </row>
    <row r="20" spans="1:9" ht="21.75">
      <c r="A20" s="116">
        <v>39891</v>
      </c>
      <c r="B20" s="31" t="s">
        <v>163</v>
      </c>
      <c r="C20" s="32">
        <v>59514</v>
      </c>
      <c r="D20" s="32">
        <v>0</v>
      </c>
      <c r="E20" s="32">
        <v>0</v>
      </c>
      <c r="F20" s="32">
        <f t="shared" si="1"/>
        <v>59514</v>
      </c>
      <c r="G20" s="32">
        <v>0</v>
      </c>
      <c r="H20" s="32">
        <v>0</v>
      </c>
      <c r="I20" s="31"/>
    </row>
    <row r="21" spans="1:9" ht="21.75">
      <c r="A21" s="116">
        <v>39898</v>
      </c>
      <c r="B21" s="31" t="s">
        <v>74</v>
      </c>
      <c r="C21" s="32">
        <v>94762</v>
      </c>
      <c r="D21" s="32">
        <v>0</v>
      </c>
      <c r="E21" s="32">
        <v>0</v>
      </c>
      <c r="F21" s="32">
        <f t="shared" si="1"/>
        <v>94762</v>
      </c>
      <c r="G21" s="32">
        <v>0</v>
      </c>
      <c r="H21" s="32">
        <v>0</v>
      </c>
      <c r="I21" s="31"/>
    </row>
    <row r="22" spans="1:9" ht="21.75">
      <c r="A22" s="116">
        <v>39910</v>
      </c>
      <c r="B22" s="31" t="s">
        <v>74</v>
      </c>
      <c r="C22" s="32">
        <v>24996</v>
      </c>
      <c r="D22" s="32"/>
      <c r="E22" s="32"/>
      <c r="F22" s="32">
        <f t="shared" si="1"/>
        <v>24996</v>
      </c>
      <c r="G22" s="32">
        <v>0</v>
      </c>
      <c r="H22" s="32">
        <v>0</v>
      </c>
      <c r="I22" s="31"/>
    </row>
    <row r="23" spans="1:9" ht="21.75">
      <c r="A23" s="116">
        <v>39937</v>
      </c>
      <c r="B23" s="31" t="s">
        <v>74</v>
      </c>
      <c r="C23" s="32">
        <v>259977</v>
      </c>
      <c r="D23" s="32"/>
      <c r="E23" s="32"/>
      <c r="F23" s="32">
        <f t="shared" si="1"/>
        <v>259977</v>
      </c>
      <c r="G23" s="32"/>
      <c r="H23" s="32"/>
      <c r="I23" s="31"/>
    </row>
    <row r="24" spans="1:9" ht="21.75">
      <c r="A24" s="116">
        <v>39968</v>
      </c>
      <c r="B24" s="31" t="s">
        <v>74</v>
      </c>
      <c r="C24" s="32">
        <v>19655</v>
      </c>
      <c r="D24" s="32"/>
      <c r="E24" s="32"/>
      <c r="F24" s="32">
        <f t="shared" si="1"/>
        <v>19655</v>
      </c>
      <c r="G24" s="32"/>
      <c r="H24" s="32"/>
      <c r="I24" s="31"/>
    </row>
    <row r="25" spans="1:9" ht="21.75">
      <c r="A25" s="116"/>
      <c r="B25" s="31" t="s">
        <v>158</v>
      </c>
      <c r="C25" s="32">
        <v>516204.36</v>
      </c>
      <c r="D25" s="32">
        <v>0</v>
      </c>
      <c r="E25" s="32">
        <v>0</v>
      </c>
      <c r="F25" s="32">
        <f t="shared" si="1"/>
        <v>516204.36</v>
      </c>
      <c r="G25" s="32">
        <v>0</v>
      </c>
      <c r="H25" s="32">
        <v>0</v>
      </c>
      <c r="I25" s="31"/>
    </row>
    <row r="26" spans="1:9" ht="21.75">
      <c r="A26" s="116"/>
      <c r="B26" s="31" t="s">
        <v>164</v>
      </c>
      <c r="C26" s="32"/>
      <c r="D26" s="32"/>
      <c r="E26" s="32"/>
      <c r="F26" s="32"/>
      <c r="G26" s="32"/>
      <c r="H26" s="32"/>
      <c r="I26" s="31"/>
    </row>
    <row r="27" spans="1:9" ht="21.75">
      <c r="A27" s="115"/>
      <c r="B27" s="62" t="s">
        <v>77</v>
      </c>
      <c r="C27" s="63">
        <f>SUM(C3:C25)</f>
        <v>3215253.76</v>
      </c>
      <c r="D27" s="63">
        <v>0</v>
      </c>
      <c r="E27" s="63">
        <v>0</v>
      </c>
      <c r="F27" s="63">
        <f>SUM(C27:E27)</f>
        <v>3215253.76</v>
      </c>
      <c r="G27" s="63">
        <v>0</v>
      </c>
      <c r="H27" s="63">
        <v>0</v>
      </c>
      <c r="I27" s="31"/>
    </row>
    <row r="28" spans="1:9" ht="21.75">
      <c r="A28" s="117"/>
      <c r="B28" s="83"/>
      <c r="C28" s="84"/>
      <c r="D28" s="84"/>
      <c r="E28" s="84"/>
      <c r="F28" s="84"/>
      <c r="G28" s="84"/>
      <c r="H28" s="84"/>
      <c r="I28" s="82"/>
    </row>
    <row r="29" spans="1:9" ht="21.75">
      <c r="A29" s="117"/>
      <c r="B29" s="83"/>
      <c r="C29" s="84"/>
      <c r="D29" s="84"/>
      <c r="E29" s="84"/>
      <c r="F29" s="85"/>
      <c r="G29" s="84"/>
      <c r="H29" s="84"/>
      <c r="I29" s="82" t="s">
        <v>72</v>
      </c>
    </row>
    <row r="30" spans="1:9" ht="21.75">
      <c r="A30" s="148" t="s">
        <v>35</v>
      </c>
      <c r="B30" s="150" t="s">
        <v>14</v>
      </c>
      <c r="C30" s="153" t="s">
        <v>36</v>
      </c>
      <c r="D30" s="154"/>
      <c r="E30" s="150" t="s">
        <v>15</v>
      </c>
      <c r="F30" s="147" t="s">
        <v>17</v>
      </c>
      <c r="G30" s="150" t="s">
        <v>37</v>
      </c>
      <c r="H30" s="147" t="s">
        <v>38</v>
      </c>
      <c r="I30" s="147" t="s">
        <v>39</v>
      </c>
    </row>
    <row r="31" spans="1:9" ht="21.75">
      <c r="A31" s="149"/>
      <c r="B31" s="151"/>
      <c r="C31" s="81" t="s">
        <v>40</v>
      </c>
      <c r="D31" s="35" t="s">
        <v>41</v>
      </c>
      <c r="E31" s="151"/>
      <c r="F31" s="157"/>
      <c r="G31" s="151"/>
      <c r="H31" s="157"/>
      <c r="I31" s="157"/>
    </row>
    <row r="32" spans="1:9" ht="21.75">
      <c r="A32" s="114"/>
      <c r="B32" s="79" t="s">
        <v>76</v>
      </c>
      <c r="C32" s="86">
        <f>SUM(C27)</f>
        <v>3215253.76</v>
      </c>
      <c r="D32" s="34"/>
      <c r="E32" s="79"/>
      <c r="F32" s="80">
        <f>SUM(F27)</f>
        <v>3215253.76</v>
      </c>
      <c r="G32" s="79"/>
      <c r="H32" s="79"/>
      <c r="I32" s="79"/>
    </row>
    <row r="33" spans="1:9" ht="21.75">
      <c r="A33" s="115">
        <v>39981</v>
      </c>
      <c r="B33" s="31" t="s">
        <v>74</v>
      </c>
      <c r="C33" s="32">
        <v>92934</v>
      </c>
      <c r="D33" s="32">
        <v>0</v>
      </c>
      <c r="E33" s="32">
        <v>0</v>
      </c>
      <c r="F33" s="32">
        <f>SUM(C33:E33)</f>
        <v>92934</v>
      </c>
      <c r="G33" s="32">
        <v>0</v>
      </c>
      <c r="H33" s="32">
        <v>0</v>
      </c>
      <c r="I33" s="31"/>
    </row>
    <row r="34" spans="1:9" ht="21.75">
      <c r="A34" s="116"/>
      <c r="B34" s="31" t="s">
        <v>158</v>
      </c>
      <c r="C34" s="32">
        <v>1323000</v>
      </c>
      <c r="D34" s="32"/>
      <c r="E34" s="32"/>
      <c r="F34" s="32">
        <f>SUM(C34:E34)</f>
        <v>1323000</v>
      </c>
      <c r="G34" s="32"/>
      <c r="H34" s="32"/>
      <c r="I34" s="31"/>
    </row>
    <row r="35" spans="1:9" ht="21.75">
      <c r="A35" s="115"/>
      <c r="B35" s="31" t="s">
        <v>165</v>
      </c>
      <c r="C35" s="32"/>
      <c r="D35" s="32"/>
      <c r="E35" s="32"/>
      <c r="F35" s="32"/>
      <c r="G35" s="32"/>
      <c r="H35" s="32"/>
      <c r="I35" s="31"/>
    </row>
    <row r="36" spans="1:9" ht="21.75">
      <c r="A36" s="115"/>
      <c r="B36" s="31" t="s">
        <v>166</v>
      </c>
      <c r="C36" s="32">
        <v>34900</v>
      </c>
      <c r="D36" s="32">
        <v>0</v>
      </c>
      <c r="E36" s="32">
        <v>0</v>
      </c>
      <c r="F36" s="32">
        <f aca="true" t="shared" si="2" ref="F36:F41">SUM(C36:E36)</f>
        <v>34900</v>
      </c>
      <c r="G36" s="32">
        <v>0</v>
      </c>
      <c r="H36" s="32">
        <v>0</v>
      </c>
      <c r="I36" s="31"/>
    </row>
    <row r="37" spans="1:9" ht="21.75">
      <c r="A37" s="115">
        <v>39994</v>
      </c>
      <c r="B37" s="31" t="s">
        <v>166</v>
      </c>
      <c r="C37" s="32">
        <v>1500</v>
      </c>
      <c r="D37" s="32">
        <v>0</v>
      </c>
      <c r="E37" s="32">
        <v>0</v>
      </c>
      <c r="F37" s="32">
        <f t="shared" si="2"/>
        <v>1500</v>
      </c>
      <c r="G37" s="32">
        <v>0</v>
      </c>
      <c r="H37" s="32">
        <v>0</v>
      </c>
      <c r="I37" s="31"/>
    </row>
    <row r="38" spans="1:9" ht="21.75">
      <c r="A38" s="115">
        <v>39996</v>
      </c>
      <c r="B38" s="31" t="s">
        <v>74</v>
      </c>
      <c r="C38" s="32">
        <v>95206</v>
      </c>
      <c r="D38" s="32"/>
      <c r="E38" s="32"/>
      <c r="F38" s="32">
        <f t="shared" si="2"/>
        <v>95206</v>
      </c>
      <c r="G38" s="32"/>
      <c r="H38" s="32"/>
      <c r="I38" s="31"/>
    </row>
    <row r="39" spans="1:9" ht="21.75">
      <c r="A39" s="115">
        <v>40000</v>
      </c>
      <c r="B39" s="31" t="s">
        <v>166</v>
      </c>
      <c r="C39" s="32">
        <v>17000</v>
      </c>
      <c r="D39" s="32">
        <v>0</v>
      </c>
      <c r="E39" s="32">
        <v>0</v>
      </c>
      <c r="F39" s="32">
        <f t="shared" si="2"/>
        <v>17000</v>
      </c>
      <c r="G39" s="32">
        <v>0</v>
      </c>
      <c r="H39" s="32">
        <v>0</v>
      </c>
      <c r="I39" s="31"/>
    </row>
    <row r="40" spans="1:9" ht="21.75">
      <c r="A40" s="115">
        <v>40003</v>
      </c>
      <c r="B40" s="31" t="s">
        <v>158</v>
      </c>
      <c r="C40" s="32">
        <v>0</v>
      </c>
      <c r="D40" s="32">
        <v>0</v>
      </c>
      <c r="E40" s="32">
        <v>0</v>
      </c>
      <c r="F40" s="32">
        <f t="shared" si="2"/>
        <v>0</v>
      </c>
      <c r="G40" s="32">
        <v>0</v>
      </c>
      <c r="H40" s="32">
        <v>0</v>
      </c>
      <c r="I40" s="31"/>
    </row>
    <row r="41" spans="1:9" ht="21.75">
      <c r="A41" s="115"/>
      <c r="B41" s="31" t="s">
        <v>167</v>
      </c>
      <c r="C41" s="32">
        <v>304000</v>
      </c>
      <c r="D41" s="32">
        <v>0</v>
      </c>
      <c r="E41" s="32">
        <v>0</v>
      </c>
      <c r="F41" s="32">
        <f t="shared" si="2"/>
        <v>304000</v>
      </c>
      <c r="G41" s="32">
        <v>0</v>
      </c>
      <c r="H41" s="32">
        <v>0</v>
      </c>
      <c r="I41" s="31"/>
    </row>
    <row r="42" spans="1:9" ht="21.75">
      <c r="A42" s="115">
        <v>40017</v>
      </c>
      <c r="B42" s="31" t="s">
        <v>74</v>
      </c>
      <c r="C42" s="32">
        <v>29745</v>
      </c>
      <c r="D42" s="32">
        <v>0</v>
      </c>
      <c r="E42" s="32">
        <v>0</v>
      </c>
      <c r="F42" s="32">
        <f aca="true" t="shared" si="3" ref="F42:F52">SUM(C42:E42)</f>
        <v>29745</v>
      </c>
      <c r="G42" s="32">
        <v>0</v>
      </c>
      <c r="H42" s="32">
        <v>0</v>
      </c>
      <c r="I42" s="31"/>
    </row>
    <row r="43" spans="1:9" ht="21.75">
      <c r="A43" s="115">
        <v>40045</v>
      </c>
      <c r="B43" s="31" t="s">
        <v>74</v>
      </c>
      <c r="C43" s="32">
        <v>90995.5</v>
      </c>
      <c r="D43" s="32"/>
      <c r="E43" s="32"/>
      <c r="F43" s="32">
        <f t="shared" si="3"/>
        <v>90995.5</v>
      </c>
      <c r="G43" s="32"/>
      <c r="H43" s="32"/>
      <c r="I43" s="31"/>
    </row>
    <row r="44" spans="1:9" ht="21.75">
      <c r="A44" s="115">
        <v>40056</v>
      </c>
      <c r="B44" s="31" t="s">
        <v>74</v>
      </c>
      <c r="C44" s="32">
        <v>91420.5</v>
      </c>
      <c r="D44" s="32">
        <v>0</v>
      </c>
      <c r="E44" s="32">
        <v>0</v>
      </c>
      <c r="F44" s="32">
        <f t="shared" si="3"/>
        <v>91420.5</v>
      </c>
      <c r="G44" s="32">
        <v>0</v>
      </c>
      <c r="H44" s="32">
        <v>0</v>
      </c>
      <c r="I44" s="31"/>
    </row>
    <row r="45" spans="1:9" ht="21.75">
      <c r="A45" s="115">
        <v>40059</v>
      </c>
      <c r="B45" s="31" t="s">
        <v>74</v>
      </c>
      <c r="C45" s="32">
        <v>44679</v>
      </c>
      <c r="D45" s="32">
        <v>0</v>
      </c>
      <c r="E45" s="32">
        <v>0</v>
      </c>
      <c r="F45" s="32">
        <f t="shared" si="3"/>
        <v>44679</v>
      </c>
      <c r="G45" s="32">
        <v>0</v>
      </c>
      <c r="H45" s="32">
        <v>0</v>
      </c>
      <c r="I45" s="31"/>
    </row>
    <row r="46" spans="1:9" ht="21.75">
      <c r="A46" s="115"/>
      <c r="B46" s="31" t="s">
        <v>163</v>
      </c>
      <c r="C46" s="32">
        <v>40098.51</v>
      </c>
      <c r="D46" s="32">
        <v>0</v>
      </c>
      <c r="E46" s="32">
        <v>0</v>
      </c>
      <c r="F46" s="32">
        <f t="shared" si="3"/>
        <v>40098.51</v>
      </c>
      <c r="G46" s="32"/>
      <c r="H46" s="32"/>
      <c r="I46" s="31"/>
    </row>
    <row r="47" spans="1:9" ht="21.75">
      <c r="A47" s="116"/>
      <c r="B47" s="31" t="s">
        <v>158</v>
      </c>
      <c r="C47" s="32">
        <v>0</v>
      </c>
      <c r="D47" s="32">
        <v>0</v>
      </c>
      <c r="E47" s="32">
        <v>0</v>
      </c>
      <c r="F47" s="32">
        <f t="shared" si="3"/>
        <v>0</v>
      </c>
      <c r="G47" s="32">
        <v>0</v>
      </c>
      <c r="H47" s="32">
        <v>0</v>
      </c>
      <c r="I47" s="31"/>
    </row>
    <row r="48" spans="1:9" ht="21.75">
      <c r="A48" s="116"/>
      <c r="B48" s="31" t="s">
        <v>168</v>
      </c>
      <c r="C48" s="32">
        <v>117000</v>
      </c>
      <c r="D48" s="32">
        <v>0</v>
      </c>
      <c r="E48" s="32">
        <v>0</v>
      </c>
      <c r="F48" s="32">
        <f t="shared" si="3"/>
        <v>117000</v>
      </c>
      <c r="G48" s="32">
        <v>0</v>
      </c>
      <c r="H48" s="32">
        <v>0</v>
      </c>
      <c r="I48" s="31"/>
    </row>
    <row r="49" spans="1:9" ht="21.75">
      <c r="A49" s="118">
        <v>40070</v>
      </c>
      <c r="B49" s="31" t="s">
        <v>163</v>
      </c>
      <c r="C49" s="32">
        <v>39332.53</v>
      </c>
      <c r="D49" s="32"/>
      <c r="E49" s="32"/>
      <c r="F49" s="32">
        <f t="shared" si="3"/>
        <v>39332.53</v>
      </c>
      <c r="G49" s="32"/>
      <c r="H49" s="32"/>
      <c r="I49" s="31"/>
    </row>
    <row r="50" spans="1:9" ht="21.75">
      <c r="A50" s="116"/>
      <c r="B50" s="31" t="s">
        <v>74</v>
      </c>
      <c r="C50" s="32">
        <v>5405</v>
      </c>
      <c r="D50" s="32">
        <v>0</v>
      </c>
      <c r="E50" s="32">
        <v>0</v>
      </c>
      <c r="F50" s="32">
        <f t="shared" si="3"/>
        <v>5405</v>
      </c>
      <c r="G50" s="32">
        <v>0</v>
      </c>
      <c r="H50" s="32">
        <v>0</v>
      </c>
      <c r="I50" s="31"/>
    </row>
    <row r="51" spans="1:9" ht="21.75">
      <c r="A51" s="118">
        <v>40079</v>
      </c>
      <c r="B51" s="31" t="s">
        <v>74</v>
      </c>
      <c r="C51" s="32">
        <v>96885.5</v>
      </c>
      <c r="D51" s="32">
        <v>0</v>
      </c>
      <c r="E51" s="32">
        <v>0</v>
      </c>
      <c r="F51" s="32">
        <f t="shared" si="3"/>
        <v>96885.5</v>
      </c>
      <c r="G51" s="32"/>
      <c r="H51" s="32"/>
      <c r="I51" s="31"/>
    </row>
    <row r="52" spans="1:9" ht="21.75">
      <c r="A52" s="115">
        <v>40083</v>
      </c>
      <c r="B52" s="31" t="s">
        <v>80</v>
      </c>
      <c r="C52" s="32">
        <v>11718.68</v>
      </c>
      <c r="D52" s="32"/>
      <c r="E52" s="32"/>
      <c r="F52" s="32">
        <f t="shared" si="3"/>
        <v>11718.68</v>
      </c>
      <c r="G52" s="32">
        <v>0</v>
      </c>
      <c r="H52" s="32">
        <v>0</v>
      </c>
      <c r="I52" s="31"/>
    </row>
    <row r="53" spans="1:9" ht="21.75">
      <c r="A53" s="115"/>
      <c r="B53" s="31"/>
      <c r="C53" s="32"/>
      <c r="D53" s="32"/>
      <c r="E53" s="32"/>
      <c r="F53" s="32"/>
      <c r="G53" s="32"/>
      <c r="H53" s="32"/>
      <c r="I53" s="31"/>
    </row>
    <row r="54" spans="1:9" ht="21.75">
      <c r="A54" s="115"/>
      <c r="B54" s="62" t="s">
        <v>77</v>
      </c>
      <c r="C54" s="63">
        <f>SUM(C32:C52)</f>
        <v>5651073.9799999995</v>
      </c>
      <c r="D54" s="32">
        <v>0</v>
      </c>
      <c r="E54" s="32">
        <v>0</v>
      </c>
      <c r="F54" s="63">
        <f>SUM(F32:F52)</f>
        <v>5651073.9799999995</v>
      </c>
      <c r="G54" s="63">
        <v>0</v>
      </c>
      <c r="H54" s="63">
        <v>0</v>
      </c>
      <c r="I54" s="31"/>
    </row>
    <row r="55" ht="21.75">
      <c r="I55" s="29" t="s">
        <v>79</v>
      </c>
    </row>
    <row r="56" spans="1:9" ht="21.75">
      <c r="A56" s="148" t="s">
        <v>35</v>
      </c>
      <c r="B56" s="147" t="s">
        <v>14</v>
      </c>
      <c r="C56" s="153" t="s">
        <v>36</v>
      </c>
      <c r="D56" s="154"/>
      <c r="E56" s="147" t="s">
        <v>15</v>
      </c>
      <c r="F56" s="147" t="s">
        <v>17</v>
      </c>
      <c r="G56" s="147" t="s">
        <v>37</v>
      </c>
      <c r="H56" s="147" t="s">
        <v>38</v>
      </c>
      <c r="I56" s="147" t="s">
        <v>39</v>
      </c>
    </row>
    <row r="57" spans="1:9" ht="21.75">
      <c r="A57" s="152"/>
      <c r="B57" s="136"/>
      <c r="C57" s="35" t="s">
        <v>40</v>
      </c>
      <c r="D57" s="34" t="s">
        <v>41</v>
      </c>
      <c r="E57" s="136"/>
      <c r="F57" s="136"/>
      <c r="G57" s="136"/>
      <c r="H57" s="136"/>
      <c r="I57" s="136"/>
    </row>
    <row r="58" spans="1:9" ht="21.75">
      <c r="A58" s="115"/>
      <c r="B58" s="125" t="s">
        <v>76</v>
      </c>
      <c r="C58" s="63">
        <f>SUM(C54)</f>
        <v>5651073.9799999995</v>
      </c>
      <c r="D58" s="32">
        <v>0</v>
      </c>
      <c r="E58" s="32">
        <v>0</v>
      </c>
      <c r="F58" s="63">
        <f>SUM(C58:E58)</f>
        <v>5651073.9799999995</v>
      </c>
      <c r="G58" s="32">
        <v>0</v>
      </c>
      <c r="H58" s="32">
        <v>0</v>
      </c>
      <c r="I58" s="31"/>
    </row>
    <row r="59" spans="1:9" ht="21.75">
      <c r="A59" s="115">
        <v>40083</v>
      </c>
      <c r="B59" s="31" t="s">
        <v>75</v>
      </c>
      <c r="C59" s="32">
        <v>0</v>
      </c>
      <c r="D59" s="32">
        <v>0</v>
      </c>
      <c r="E59" s="32">
        <v>0</v>
      </c>
      <c r="F59" s="32">
        <f>SUM(C59:E59)</f>
        <v>0</v>
      </c>
      <c r="G59" s="32">
        <v>0</v>
      </c>
      <c r="H59" s="32">
        <v>0</v>
      </c>
      <c r="I59" s="31"/>
    </row>
    <row r="60" spans="1:9" ht="21.75">
      <c r="A60" s="115"/>
      <c r="B60" s="31" t="s">
        <v>78</v>
      </c>
      <c r="C60" s="32">
        <v>61660</v>
      </c>
      <c r="D60" s="32">
        <v>0</v>
      </c>
      <c r="E60" s="32">
        <v>0</v>
      </c>
      <c r="F60" s="32">
        <f>SUM(C60:E60)</f>
        <v>61660</v>
      </c>
      <c r="G60" s="32">
        <v>0</v>
      </c>
      <c r="H60" s="32">
        <v>0</v>
      </c>
      <c r="I60" s="31"/>
    </row>
    <row r="61" spans="1:9" ht="21.75">
      <c r="A61" s="115"/>
      <c r="B61" s="31" t="s">
        <v>81</v>
      </c>
      <c r="C61" s="32">
        <v>18000</v>
      </c>
      <c r="D61" s="32">
        <v>0</v>
      </c>
      <c r="E61" s="32">
        <v>0</v>
      </c>
      <c r="F61" s="32">
        <f>SUM(C61:E61)</f>
        <v>18000</v>
      </c>
      <c r="G61" s="32">
        <v>0</v>
      </c>
      <c r="H61" s="32">
        <v>0</v>
      </c>
      <c r="I61" s="31"/>
    </row>
    <row r="62" spans="1:9" ht="21.75">
      <c r="A62" s="115"/>
      <c r="B62" s="31" t="s">
        <v>169</v>
      </c>
      <c r="C62" s="32">
        <v>1800</v>
      </c>
      <c r="D62" s="32"/>
      <c r="E62" s="32"/>
      <c r="F62" s="32">
        <v>1800</v>
      </c>
      <c r="G62" s="32"/>
      <c r="H62" s="32"/>
      <c r="I62" s="31"/>
    </row>
    <row r="63" spans="1:9" ht="21.75">
      <c r="A63" s="115"/>
      <c r="B63" s="31" t="s">
        <v>170</v>
      </c>
      <c r="C63" s="32">
        <v>0</v>
      </c>
      <c r="D63" s="32">
        <v>0</v>
      </c>
      <c r="E63" s="32">
        <v>0</v>
      </c>
      <c r="F63" s="32">
        <f>SUM(C63:E63)</f>
        <v>0</v>
      </c>
      <c r="G63" s="32">
        <v>0</v>
      </c>
      <c r="H63" s="32">
        <v>0</v>
      </c>
      <c r="I63" s="31"/>
    </row>
    <row r="64" spans="1:9" ht="21.75">
      <c r="A64" s="115"/>
      <c r="B64" s="31" t="s">
        <v>171</v>
      </c>
      <c r="C64" s="32">
        <v>39500</v>
      </c>
      <c r="D64" s="32">
        <v>0</v>
      </c>
      <c r="E64" s="32">
        <v>0</v>
      </c>
      <c r="F64" s="32">
        <f>SUM(C64:E64)</f>
        <v>39500</v>
      </c>
      <c r="G64" s="32">
        <v>0</v>
      </c>
      <c r="H64" s="32">
        <v>0</v>
      </c>
      <c r="I64" s="31"/>
    </row>
    <row r="65" spans="1:9" ht="21.75">
      <c r="A65" s="115"/>
      <c r="B65" s="31" t="s">
        <v>74</v>
      </c>
      <c r="C65" s="32">
        <v>6845</v>
      </c>
      <c r="D65" s="32">
        <v>0</v>
      </c>
      <c r="E65" s="32">
        <v>0</v>
      </c>
      <c r="F65" s="32">
        <f>SUM(C65:E65)</f>
        <v>6845</v>
      </c>
      <c r="G65" s="32">
        <v>0</v>
      </c>
      <c r="H65" s="32">
        <v>0</v>
      </c>
      <c r="I65" s="31"/>
    </row>
    <row r="66" spans="1:9" ht="21.75">
      <c r="A66" s="116"/>
      <c r="B66" s="31"/>
      <c r="C66" s="32"/>
      <c r="D66" s="32"/>
      <c r="E66" s="32"/>
      <c r="F66" s="32"/>
      <c r="G66" s="32"/>
      <c r="H66" s="32"/>
      <c r="I66" s="31"/>
    </row>
    <row r="67" spans="1:9" ht="21.75">
      <c r="A67" s="116"/>
      <c r="B67" s="31"/>
      <c r="C67" s="32"/>
      <c r="D67" s="32"/>
      <c r="E67" s="32"/>
      <c r="F67" s="32"/>
      <c r="G67" s="32"/>
      <c r="H67" s="32"/>
      <c r="I67" s="31"/>
    </row>
    <row r="68" spans="1:9" ht="21.75">
      <c r="A68" s="116"/>
      <c r="B68" s="31"/>
      <c r="C68" s="32"/>
      <c r="D68" s="32"/>
      <c r="E68" s="32"/>
      <c r="F68" s="32"/>
      <c r="G68" s="32"/>
      <c r="H68" s="32"/>
      <c r="I68" s="31"/>
    </row>
    <row r="69" spans="1:9" ht="21.75">
      <c r="A69" s="116"/>
      <c r="B69" s="31"/>
      <c r="C69" s="32"/>
      <c r="D69" s="32"/>
      <c r="E69" s="32"/>
      <c r="F69" s="32"/>
      <c r="G69" s="32"/>
      <c r="H69" s="32"/>
      <c r="I69" s="31"/>
    </row>
    <row r="70" spans="1:9" ht="21.75">
      <c r="A70" s="116"/>
      <c r="B70" s="31"/>
      <c r="C70" s="32"/>
      <c r="D70" s="32"/>
      <c r="E70" s="32"/>
      <c r="F70" s="32"/>
      <c r="G70" s="32"/>
      <c r="H70" s="32"/>
      <c r="I70" s="31"/>
    </row>
    <row r="71" spans="1:9" ht="21.75">
      <c r="A71" s="115"/>
      <c r="B71" s="31"/>
      <c r="C71" s="32"/>
      <c r="D71" s="32"/>
      <c r="E71" s="32"/>
      <c r="F71" s="32"/>
      <c r="G71" s="32"/>
      <c r="H71" s="32"/>
      <c r="I71" s="31"/>
    </row>
    <row r="72" spans="1:9" ht="21.75">
      <c r="A72" s="115"/>
      <c r="B72" s="31"/>
      <c r="C72" s="32"/>
      <c r="D72" s="32"/>
      <c r="E72" s="32"/>
      <c r="F72" s="32"/>
      <c r="G72" s="32"/>
      <c r="H72" s="32"/>
      <c r="I72" s="31"/>
    </row>
    <row r="73" spans="1:9" ht="21.75">
      <c r="A73" s="115"/>
      <c r="B73" s="31"/>
      <c r="C73" s="32"/>
      <c r="D73" s="32"/>
      <c r="E73" s="32"/>
      <c r="F73" s="32"/>
      <c r="G73" s="32"/>
      <c r="H73" s="32"/>
      <c r="I73" s="31"/>
    </row>
    <row r="74" spans="1:9" s="124" customFormat="1" ht="21.75">
      <c r="A74" s="119"/>
      <c r="B74" s="120" t="s">
        <v>24</v>
      </c>
      <c r="C74" s="32">
        <f>SUM(C58:C73)</f>
        <v>5778878.9799999995</v>
      </c>
      <c r="D74" s="121">
        <f>SUM(D58:D73)</f>
        <v>0</v>
      </c>
      <c r="E74" s="121">
        <f>SUM(E58:E73)</f>
        <v>0</v>
      </c>
      <c r="F74" s="32">
        <f>SUM(F58:F73)</f>
        <v>5778878.9799999995</v>
      </c>
      <c r="G74" s="122">
        <v>0</v>
      </c>
      <c r="H74" s="122">
        <v>0</v>
      </c>
      <c r="I74" s="123"/>
    </row>
  </sheetData>
  <mergeCells count="27">
    <mergeCell ref="G5:G6"/>
    <mergeCell ref="H30:H31"/>
    <mergeCell ref="I30:I31"/>
    <mergeCell ref="C30:D30"/>
    <mergeCell ref="E30:E31"/>
    <mergeCell ref="F30:F31"/>
    <mergeCell ref="G30:G31"/>
    <mergeCell ref="H56:H57"/>
    <mergeCell ref="I5:I6"/>
    <mergeCell ref="A2:I2"/>
    <mergeCell ref="A3:I3"/>
    <mergeCell ref="A4:I4"/>
    <mergeCell ref="A5:A6"/>
    <mergeCell ref="B5:B6"/>
    <mergeCell ref="C5:D5"/>
    <mergeCell ref="E5:E6"/>
    <mergeCell ref="F5:F6"/>
    <mergeCell ref="I56:I57"/>
    <mergeCell ref="H5:H6"/>
    <mergeCell ref="A30:A31"/>
    <mergeCell ref="B30:B31"/>
    <mergeCell ref="A56:A57"/>
    <mergeCell ref="B56:B57"/>
    <mergeCell ref="C56:D56"/>
    <mergeCell ref="E56:E57"/>
    <mergeCell ref="F56:F57"/>
    <mergeCell ref="G56:G57"/>
  </mergeCells>
  <printOptions/>
  <pageMargins left="0.1968503937007874" right="0.1968503937007874" top="0.11811023622047245" bottom="0.11811023622047245" header="0.34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24" sqref="A24"/>
    </sheetView>
  </sheetViews>
  <sheetFormatPr defaultColWidth="9.140625" defaultRowHeight="12.75"/>
  <cols>
    <col min="1" max="1" width="35.57421875" style="1" customWidth="1"/>
    <col min="2" max="2" width="17.57421875" style="1" customWidth="1"/>
    <col min="3" max="4" width="15.7109375" style="1" customWidth="1"/>
    <col min="5" max="16384" width="9.140625" style="1" customWidth="1"/>
  </cols>
  <sheetData>
    <row r="1" ht="23.25">
      <c r="D1" s="9" t="s">
        <v>50</v>
      </c>
    </row>
    <row r="2" ht="23.25">
      <c r="D2" s="9"/>
    </row>
    <row r="3" spans="1:4" ht="23.25">
      <c r="A3" s="129" t="s">
        <v>0</v>
      </c>
      <c r="B3" s="129"/>
      <c r="C3" s="129"/>
      <c r="D3" s="129"/>
    </row>
    <row r="4" spans="1:4" ht="23.25">
      <c r="A4" s="129" t="s">
        <v>42</v>
      </c>
      <c r="B4" s="129"/>
      <c r="C4" s="129"/>
      <c r="D4" s="129"/>
    </row>
    <row r="5" spans="1:4" ht="23.25">
      <c r="A5" s="131" t="s">
        <v>125</v>
      </c>
      <c r="B5" s="131"/>
      <c r="C5" s="131"/>
      <c r="D5" s="131"/>
    </row>
    <row r="6" spans="1:4" ht="23.25">
      <c r="A6" s="132" t="s">
        <v>43</v>
      </c>
      <c r="B6" s="132" t="s">
        <v>44</v>
      </c>
      <c r="C6" s="134" t="s">
        <v>45</v>
      </c>
      <c r="D6" s="134"/>
    </row>
    <row r="7" spans="1:4" ht="23.25">
      <c r="A7" s="133"/>
      <c r="B7" s="133"/>
      <c r="C7" s="42" t="s">
        <v>49</v>
      </c>
      <c r="D7" s="42" t="s">
        <v>20</v>
      </c>
    </row>
    <row r="8" spans="1:4" ht="23.25">
      <c r="A8" s="41" t="s">
        <v>46</v>
      </c>
      <c r="B8" s="38"/>
      <c r="C8" s="37"/>
      <c r="D8" s="38"/>
    </row>
    <row r="9" spans="1:4" ht="23.25">
      <c r="A9" s="40" t="s">
        <v>47</v>
      </c>
      <c r="B9" s="39">
        <v>2000000</v>
      </c>
      <c r="C9" s="4" t="s">
        <v>48</v>
      </c>
      <c r="D9" s="39">
        <v>2000000</v>
      </c>
    </row>
    <row r="10" spans="1:4" ht="23.25">
      <c r="A10" s="40"/>
      <c r="B10" s="40"/>
      <c r="D10" s="40"/>
    </row>
    <row r="11" spans="1:4" ht="23.25">
      <c r="A11" s="40"/>
      <c r="B11" s="40"/>
      <c r="D11" s="40"/>
    </row>
    <row r="12" spans="1:4" ht="23.25">
      <c r="A12" s="40"/>
      <c r="B12" s="40"/>
      <c r="D12" s="40"/>
    </row>
    <row r="13" spans="1:4" ht="23.25">
      <c r="A13" s="40"/>
      <c r="B13" s="40"/>
      <c r="D13" s="40"/>
    </row>
    <row r="14" spans="1:4" ht="23.25">
      <c r="A14" s="40"/>
      <c r="B14" s="40"/>
      <c r="D14" s="40"/>
    </row>
    <row r="15" spans="1:4" ht="23.25">
      <c r="A15" s="40"/>
      <c r="B15" s="40"/>
      <c r="D15" s="40"/>
    </row>
    <row r="16" spans="1:4" ht="23.25">
      <c r="A16" s="40"/>
      <c r="B16" s="40"/>
      <c r="D16" s="40"/>
    </row>
    <row r="17" spans="1:4" ht="23.25">
      <c r="A17" s="42" t="s">
        <v>24</v>
      </c>
      <c r="B17" s="44">
        <f>SUM(B9:B16)</f>
        <v>2000000</v>
      </c>
      <c r="C17" s="36"/>
      <c r="D17" s="44">
        <f>SUM(D9:D16)</f>
        <v>2000000</v>
      </c>
    </row>
    <row r="22" spans="1:4" ht="23.25">
      <c r="A22" s="127" t="s">
        <v>64</v>
      </c>
      <c r="B22" s="127"/>
      <c r="C22" s="127"/>
      <c r="D22" s="127"/>
    </row>
    <row r="23" spans="1:4" ht="23.25">
      <c r="A23" s="2" t="s">
        <v>157</v>
      </c>
      <c r="B23" s="2" t="s">
        <v>5</v>
      </c>
      <c r="C23" s="127" t="s">
        <v>6</v>
      </c>
      <c r="D23" s="127"/>
    </row>
  </sheetData>
  <mergeCells count="8">
    <mergeCell ref="C23:D23"/>
    <mergeCell ref="A6:A7"/>
    <mergeCell ref="B6:B7"/>
    <mergeCell ref="C6:D6"/>
    <mergeCell ref="A3:D3"/>
    <mergeCell ref="A4:D4"/>
    <mergeCell ref="A5:D5"/>
    <mergeCell ref="A22:D2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J14" sqref="J14"/>
    </sheetView>
  </sheetViews>
  <sheetFormatPr defaultColWidth="9.140625" defaultRowHeight="12.75"/>
  <cols>
    <col min="1" max="7" width="9.140625" style="29" customWidth="1"/>
    <col min="8" max="8" width="13.57421875" style="29" customWidth="1"/>
    <col min="9" max="16384" width="9.140625" style="29" customWidth="1"/>
  </cols>
  <sheetData>
    <row r="1" ht="21.75">
      <c r="I1" s="46" t="s">
        <v>53</v>
      </c>
    </row>
    <row r="3" ht="21.75">
      <c r="A3" s="29" t="s">
        <v>88</v>
      </c>
    </row>
    <row r="5" ht="21.75">
      <c r="A5" s="29" t="s">
        <v>121</v>
      </c>
    </row>
    <row r="6" spans="1:8" ht="21.75">
      <c r="A6" s="29" t="s">
        <v>3</v>
      </c>
      <c r="H6" s="33" t="s">
        <v>120</v>
      </c>
    </row>
    <row r="7" ht="21.75">
      <c r="A7" s="29" t="s">
        <v>51</v>
      </c>
    </row>
    <row r="9" spans="1:8" ht="21.75">
      <c r="A9" s="29" t="s">
        <v>90</v>
      </c>
      <c r="C9" s="29" t="s">
        <v>91</v>
      </c>
      <c r="G9" s="33" t="s">
        <v>52</v>
      </c>
      <c r="H9" s="30">
        <v>25724256.12</v>
      </c>
    </row>
    <row r="10" spans="3:8" ht="23.25">
      <c r="C10" s="29" t="s">
        <v>92</v>
      </c>
      <c r="G10" s="33" t="s">
        <v>52</v>
      </c>
      <c r="H10" s="75">
        <v>10715726.35</v>
      </c>
    </row>
    <row r="11" spans="7:8" ht="21.75">
      <c r="G11" s="33"/>
      <c r="H11" s="30"/>
    </row>
    <row r="12" spans="7:8" ht="22.5" thickBot="1">
      <c r="G12" s="45" t="s">
        <v>24</v>
      </c>
      <c r="H12" s="76">
        <f>SUM(H9:H11)</f>
        <v>36439982.47</v>
      </c>
    </row>
    <row r="13" ht="22.5" thickTop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9" sqref="C9"/>
    </sheetView>
  </sheetViews>
  <sheetFormatPr defaultColWidth="9.140625" defaultRowHeight="12.75"/>
  <cols>
    <col min="1" max="1" width="48.57421875" style="1" customWidth="1"/>
    <col min="2" max="2" width="19.140625" style="1" customWidth="1"/>
    <col min="3" max="3" width="15.00390625" style="1" customWidth="1"/>
    <col min="4" max="4" width="12.8515625" style="1" customWidth="1"/>
    <col min="5" max="16384" width="9.140625" style="1" customWidth="1"/>
  </cols>
  <sheetData>
    <row r="1" ht="23.25">
      <c r="D1" s="47" t="s">
        <v>60</v>
      </c>
    </row>
    <row r="3" spans="1:4" ht="23.25">
      <c r="A3" s="129" t="s">
        <v>0</v>
      </c>
      <c r="B3" s="129"/>
      <c r="C3" s="129"/>
      <c r="D3" s="129"/>
    </row>
    <row r="4" spans="1:4" ht="23.25">
      <c r="A4" s="129" t="s">
        <v>54</v>
      </c>
      <c r="B4" s="129"/>
      <c r="C4" s="129"/>
      <c r="D4" s="129"/>
    </row>
    <row r="5" spans="1:4" ht="23.25">
      <c r="A5" s="129" t="s">
        <v>125</v>
      </c>
      <c r="B5" s="129"/>
      <c r="C5" s="129"/>
      <c r="D5" s="129"/>
    </row>
    <row r="6" spans="1:4" ht="23.25">
      <c r="A6" s="135" t="s">
        <v>55</v>
      </c>
      <c r="B6" s="50" t="s">
        <v>56</v>
      </c>
      <c r="C6" s="135" t="s">
        <v>58</v>
      </c>
      <c r="D6" s="135" t="s">
        <v>59</v>
      </c>
    </row>
    <row r="7" spans="1:4" ht="23.25">
      <c r="A7" s="136"/>
      <c r="B7" s="43" t="s">
        <v>57</v>
      </c>
      <c r="C7" s="136"/>
      <c r="D7" s="136"/>
    </row>
    <row r="8" spans="1:4" ht="23.25">
      <c r="A8" s="48" t="s">
        <v>61</v>
      </c>
      <c r="B8" s="53" t="s">
        <v>63</v>
      </c>
      <c r="C8" s="64">
        <v>400000</v>
      </c>
      <c r="D8" s="53">
        <v>2555</v>
      </c>
    </row>
    <row r="9" spans="1:4" ht="23.25">
      <c r="A9" s="48" t="s">
        <v>62</v>
      </c>
      <c r="B9" s="52">
        <v>235549</v>
      </c>
      <c r="C9" s="37"/>
      <c r="D9" s="40"/>
    </row>
    <row r="10" spans="1:4" ht="23.25">
      <c r="A10" s="48" t="s">
        <v>122</v>
      </c>
      <c r="B10" s="40"/>
      <c r="C10" s="37"/>
      <c r="D10" s="40"/>
    </row>
    <row r="11" spans="1:4" ht="23.25">
      <c r="A11" s="48"/>
      <c r="B11" s="40"/>
      <c r="C11" s="37"/>
      <c r="D11" s="40"/>
    </row>
    <row r="12" spans="1:4" ht="23.25">
      <c r="A12" s="48"/>
      <c r="B12" s="40"/>
      <c r="C12" s="37"/>
      <c r="D12" s="40"/>
    </row>
    <row r="13" spans="1:4" ht="23.25">
      <c r="A13" s="48"/>
      <c r="B13" s="40"/>
      <c r="C13" s="37"/>
      <c r="D13" s="40"/>
    </row>
    <row r="14" spans="1:4" ht="23.25">
      <c r="A14" s="48"/>
      <c r="B14" s="40"/>
      <c r="C14" s="37"/>
      <c r="D14" s="40"/>
    </row>
    <row r="15" spans="1:4" ht="23.25">
      <c r="A15" s="48"/>
      <c r="B15" s="40"/>
      <c r="C15" s="37"/>
      <c r="D15" s="40"/>
    </row>
    <row r="16" spans="1:4" ht="23.25">
      <c r="A16" s="48"/>
      <c r="B16" s="40"/>
      <c r="C16" s="37"/>
      <c r="D16" s="40"/>
    </row>
    <row r="17" spans="1:4" ht="23.25">
      <c r="A17" s="51" t="s">
        <v>24</v>
      </c>
      <c r="B17" s="49"/>
      <c r="C17" s="65">
        <f>SUM(C8:C16)</f>
        <v>400000</v>
      </c>
      <c r="D17" s="49"/>
    </row>
  </sheetData>
  <mergeCells count="6">
    <mergeCell ref="A3:D3"/>
    <mergeCell ref="A4:D4"/>
    <mergeCell ref="A5:D5"/>
    <mergeCell ref="A6:A7"/>
    <mergeCell ref="C6:C7"/>
    <mergeCell ref="D6:D7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E14" sqref="E14"/>
    </sheetView>
  </sheetViews>
  <sheetFormatPr defaultColWidth="9.140625" defaultRowHeight="12.75"/>
  <cols>
    <col min="1" max="6" width="9.140625" style="1" customWidth="1"/>
    <col min="7" max="7" width="12.00390625" style="1" customWidth="1"/>
    <col min="8" max="16384" width="9.140625" style="1" customWidth="1"/>
  </cols>
  <sheetData>
    <row r="1" spans="1:9" ht="23.25">
      <c r="A1" s="8" t="s">
        <v>88</v>
      </c>
      <c r="B1" s="8"/>
      <c r="C1" s="8"/>
      <c r="D1" s="8"/>
      <c r="H1" s="137"/>
      <c r="I1" s="137"/>
    </row>
    <row r="3" ht="23.25">
      <c r="A3" s="8" t="s">
        <v>89</v>
      </c>
    </row>
    <row r="5" spans="2:7" ht="23.25">
      <c r="B5" s="2">
        <v>1</v>
      </c>
      <c r="C5" s="1" t="s">
        <v>8</v>
      </c>
      <c r="G5" s="4">
        <v>607575</v>
      </c>
    </row>
    <row r="6" spans="2:7" ht="23.25">
      <c r="B6" s="2">
        <v>2</v>
      </c>
      <c r="C6" s="1" t="s">
        <v>9</v>
      </c>
      <c r="G6" s="4">
        <v>4374.62</v>
      </c>
    </row>
    <row r="7" spans="2:7" ht="23.25">
      <c r="B7" s="2">
        <v>3</v>
      </c>
      <c r="C7" s="1" t="s">
        <v>10</v>
      </c>
      <c r="G7" s="4">
        <v>17973.22</v>
      </c>
    </row>
    <row r="8" spans="2:7" ht="23.25">
      <c r="B8" s="2">
        <v>4</v>
      </c>
      <c r="C8" s="1" t="s">
        <v>11</v>
      </c>
      <c r="G8" s="71">
        <v>8252.01</v>
      </c>
    </row>
    <row r="9" spans="2:7" ht="23.25">
      <c r="B9" s="2">
        <v>5</v>
      </c>
      <c r="C9" s="1" t="s">
        <v>110</v>
      </c>
      <c r="G9" s="71">
        <v>113</v>
      </c>
    </row>
    <row r="10" spans="2:7" ht="24" thickBot="1">
      <c r="B10" s="2"/>
      <c r="G10" s="61">
        <f>SUM(G5:G9)</f>
        <v>638287.85</v>
      </c>
    </row>
    <row r="11" spans="2:7" ht="24" thickTop="1">
      <c r="B11" s="2"/>
      <c r="G11" s="4"/>
    </row>
    <row r="12" spans="2:7" ht="23.25">
      <c r="B12" s="2"/>
      <c r="G12" s="4"/>
    </row>
  </sheetData>
  <mergeCells count="1">
    <mergeCell ref="H1:I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H21" sqref="H21"/>
    </sheetView>
  </sheetViews>
  <sheetFormatPr defaultColWidth="9.140625" defaultRowHeight="12.75"/>
  <cols>
    <col min="1" max="1" width="49.00390625" style="11" customWidth="1"/>
    <col min="2" max="2" width="11.00390625" style="11" customWidth="1"/>
    <col min="3" max="3" width="11.140625" style="11" customWidth="1"/>
    <col min="4" max="4" width="11.421875" style="11" customWidth="1"/>
    <col min="5" max="5" width="10.8515625" style="11" customWidth="1"/>
    <col min="6" max="6" width="8.57421875" style="11" customWidth="1"/>
    <col min="7" max="16384" width="9.140625" style="11" customWidth="1"/>
  </cols>
  <sheetData>
    <row r="1" spans="6:10" ht="14.25" customHeight="1">
      <c r="F1" s="12" t="s">
        <v>13</v>
      </c>
      <c r="I1" s="138"/>
      <c r="J1" s="138"/>
    </row>
    <row r="2" spans="1:6" ht="17.25" customHeight="1">
      <c r="A2" s="141" t="s">
        <v>0</v>
      </c>
      <c r="B2" s="141"/>
      <c r="C2" s="141"/>
      <c r="D2" s="141"/>
      <c r="E2" s="141"/>
      <c r="F2" s="141"/>
    </row>
    <row r="3" spans="1:6" ht="18" customHeight="1">
      <c r="A3" s="141" t="s">
        <v>12</v>
      </c>
      <c r="B3" s="141"/>
      <c r="C3" s="141"/>
      <c r="D3" s="141"/>
      <c r="E3" s="141"/>
      <c r="F3" s="141"/>
    </row>
    <row r="4" spans="1:6" ht="17.25" customHeight="1">
      <c r="A4" s="103" t="s">
        <v>123</v>
      </c>
      <c r="B4" s="103"/>
      <c r="C4" s="103"/>
      <c r="D4" s="103"/>
      <c r="E4" s="103"/>
      <c r="F4" s="103"/>
    </row>
    <row r="5" spans="1:6" ht="18.75">
      <c r="A5" s="139" t="s">
        <v>14</v>
      </c>
      <c r="B5" s="104" t="s">
        <v>20</v>
      </c>
      <c r="C5" s="105"/>
      <c r="D5" s="139" t="s">
        <v>17</v>
      </c>
      <c r="E5" s="106" t="s">
        <v>18</v>
      </c>
      <c r="F5" s="139" t="s">
        <v>19</v>
      </c>
    </row>
    <row r="6" spans="1:6" ht="14.25" customHeight="1">
      <c r="A6" s="140"/>
      <c r="B6" s="10" t="s">
        <v>15</v>
      </c>
      <c r="C6" s="13" t="s">
        <v>16</v>
      </c>
      <c r="D6" s="140"/>
      <c r="E6" s="107"/>
      <c r="F6" s="140"/>
    </row>
    <row r="7" spans="1:6" ht="18.75">
      <c r="A7" s="26" t="s">
        <v>21</v>
      </c>
      <c r="B7" s="15"/>
      <c r="C7" s="16"/>
      <c r="D7" s="15"/>
      <c r="E7" s="16"/>
      <c r="F7" s="15"/>
    </row>
    <row r="8" spans="1:6" ht="18.75">
      <c r="A8" s="14" t="s">
        <v>22</v>
      </c>
      <c r="B8" s="15">
        <v>1103055.38</v>
      </c>
      <c r="C8" s="16">
        <v>0</v>
      </c>
      <c r="D8" s="15">
        <v>1002411.98</v>
      </c>
      <c r="E8" s="16">
        <f>SUM(B8-D8)</f>
        <v>100643.3999999999</v>
      </c>
      <c r="F8" s="15"/>
    </row>
    <row r="9" spans="1:6" ht="18.75">
      <c r="A9" s="14" t="s">
        <v>135</v>
      </c>
      <c r="B9" s="15">
        <v>597000</v>
      </c>
      <c r="C9" s="16">
        <v>0</v>
      </c>
      <c r="D9" s="15">
        <v>0</v>
      </c>
      <c r="E9" s="16">
        <f>SUM(B9-D9)</f>
        <v>597000</v>
      </c>
      <c r="F9" s="15"/>
    </row>
    <row r="10" spans="1:6" ht="18.75">
      <c r="A10" s="27" t="s">
        <v>136</v>
      </c>
      <c r="B10" s="18"/>
      <c r="C10" s="19"/>
      <c r="D10" s="18"/>
      <c r="E10" s="19"/>
      <c r="F10" s="18"/>
    </row>
    <row r="11" spans="1:6" ht="18.75">
      <c r="A11" s="17" t="s">
        <v>137</v>
      </c>
      <c r="B11" s="18">
        <v>99000</v>
      </c>
      <c r="C11" s="19">
        <v>0</v>
      </c>
      <c r="D11" s="18">
        <v>0</v>
      </c>
      <c r="E11" s="16">
        <f>SUM(B11-D11)</f>
        <v>99000</v>
      </c>
      <c r="F11" s="18"/>
    </row>
    <row r="12" spans="1:6" ht="18.75">
      <c r="A12" s="17" t="s">
        <v>138</v>
      </c>
      <c r="B12" s="18">
        <v>80000</v>
      </c>
      <c r="C12" s="19">
        <v>0</v>
      </c>
      <c r="D12" s="18">
        <v>0</v>
      </c>
      <c r="E12" s="16">
        <f>SUM(B12-D12)</f>
        <v>80000</v>
      </c>
      <c r="F12" s="18"/>
    </row>
    <row r="13" spans="1:6" ht="18.75">
      <c r="A13" s="27" t="s">
        <v>23</v>
      </c>
      <c r="B13" s="18"/>
      <c r="C13" s="19"/>
      <c r="D13" s="18"/>
      <c r="E13" s="19"/>
      <c r="F13" s="18"/>
    </row>
    <row r="14" spans="1:6" ht="18.75">
      <c r="A14" s="17" t="s">
        <v>139</v>
      </c>
      <c r="B14" s="18">
        <v>0</v>
      </c>
      <c r="C14" s="18">
        <v>56000</v>
      </c>
      <c r="D14" s="18">
        <v>0</v>
      </c>
      <c r="E14" s="19">
        <f>SUM(B14+C14-D14)</f>
        <v>56000</v>
      </c>
      <c r="F14" s="18"/>
    </row>
    <row r="15" spans="1:6" ht="18.75">
      <c r="A15" s="20" t="s">
        <v>140</v>
      </c>
      <c r="B15" s="21"/>
      <c r="C15" s="21"/>
      <c r="D15" s="21"/>
      <c r="E15" s="25"/>
      <c r="F15" s="21"/>
    </row>
    <row r="16" spans="1:6" ht="18.75">
      <c r="A16" s="23" t="s">
        <v>141</v>
      </c>
      <c r="B16" s="24">
        <v>0</v>
      </c>
      <c r="C16" s="24">
        <v>110000</v>
      </c>
      <c r="D16" s="66">
        <v>0</v>
      </c>
      <c r="E16" s="18">
        <f>SUM(B16+C16-D16)</f>
        <v>110000</v>
      </c>
      <c r="F16" s="24"/>
    </row>
    <row r="17" spans="1:6" ht="18.75">
      <c r="A17" s="23" t="s">
        <v>142</v>
      </c>
      <c r="B17" s="24"/>
      <c r="C17" s="24"/>
      <c r="D17" s="66"/>
      <c r="E17" s="21"/>
      <c r="F17" s="24"/>
    </row>
    <row r="18" spans="1:6" ht="18.75">
      <c r="A18" s="17" t="s">
        <v>143</v>
      </c>
      <c r="B18" s="18">
        <v>0</v>
      </c>
      <c r="C18" s="18">
        <v>950000</v>
      </c>
      <c r="D18" s="68">
        <v>0</v>
      </c>
      <c r="E18" s="68">
        <f>SUM(B18+C18-D18)</f>
        <v>950000</v>
      </c>
      <c r="F18" s="18"/>
    </row>
    <row r="19" spans="1:6" ht="18.75">
      <c r="A19" s="20" t="s">
        <v>144</v>
      </c>
      <c r="B19" s="24"/>
      <c r="C19" s="24"/>
      <c r="D19" s="66"/>
      <c r="E19" s="66"/>
      <c r="F19" s="24"/>
    </row>
    <row r="20" spans="1:6" ht="18.75">
      <c r="A20" s="23" t="s">
        <v>145</v>
      </c>
      <c r="B20" s="18">
        <v>0</v>
      </c>
      <c r="C20" s="18">
        <v>418100</v>
      </c>
      <c r="D20" s="68">
        <v>0</v>
      </c>
      <c r="E20" s="68">
        <f>SUM(B20+C20-D20)</f>
        <v>418100</v>
      </c>
      <c r="F20" s="18"/>
    </row>
    <row r="21" spans="1:6" ht="18.75">
      <c r="A21" s="20" t="s">
        <v>146</v>
      </c>
      <c r="B21" s="21"/>
      <c r="C21" s="21"/>
      <c r="D21" s="69"/>
      <c r="E21" s="69"/>
      <c r="F21" s="21"/>
    </row>
    <row r="22" spans="1:6" ht="18.75">
      <c r="A22" s="17" t="s">
        <v>147</v>
      </c>
      <c r="B22" s="18">
        <v>0</v>
      </c>
      <c r="C22" s="18">
        <v>560800</v>
      </c>
      <c r="D22" s="18">
        <v>0</v>
      </c>
      <c r="E22" s="19">
        <f>SUM(B22+C22-D22)</f>
        <v>560800</v>
      </c>
      <c r="F22" s="18"/>
    </row>
    <row r="23" spans="1:6" ht="18.75">
      <c r="A23" s="23" t="s">
        <v>148</v>
      </c>
      <c r="B23" s="24"/>
      <c r="C23" s="24"/>
      <c r="D23" s="24"/>
      <c r="E23" s="25"/>
      <c r="F23" s="24"/>
    </row>
    <row r="24" spans="1:6" ht="18.75">
      <c r="A24" s="20" t="s">
        <v>149</v>
      </c>
      <c r="B24" s="21"/>
      <c r="C24" s="21"/>
      <c r="D24" s="21"/>
      <c r="E24" s="22"/>
      <c r="F24" s="21"/>
    </row>
    <row r="25" spans="1:6" ht="18.75">
      <c r="A25" s="23" t="s">
        <v>150</v>
      </c>
      <c r="B25" s="24">
        <v>0</v>
      </c>
      <c r="C25" s="24">
        <v>720000</v>
      </c>
      <c r="D25" s="66">
        <v>0</v>
      </c>
      <c r="E25" s="66">
        <f>SUM(B25+C25-D25)</f>
        <v>720000</v>
      </c>
      <c r="F25" s="24"/>
    </row>
    <row r="26" spans="1:6" ht="18.75">
      <c r="A26" s="23" t="s">
        <v>151</v>
      </c>
      <c r="B26" s="24"/>
      <c r="C26" s="24"/>
      <c r="D26" s="66"/>
      <c r="E26" s="66"/>
      <c r="F26" s="24"/>
    </row>
    <row r="27" spans="1:6" ht="18.75">
      <c r="A27" s="20" t="s">
        <v>144</v>
      </c>
      <c r="B27" s="21"/>
      <c r="C27" s="21"/>
      <c r="D27" s="69"/>
      <c r="E27" s="69"/>
      <c r="F27" s="21"/>
    </row>
    <row r="28" spans="1:6" ht="18.75">
      <c r="A28" s="23" t="s">
        <v>152</v>
      </c>
      <c r="B28" s="18">
        <v>0</v>
      </c>
      <c r="C28" s="18">
        <v>176490</v>
      </c>
      <c r="D28" s="18">
        <v>0</v>
      </c>
      <c r="E28" s="25">
        <f>SUM(B28+C28-D28)</f>
        <v>176490</v>
      </c>
      <c r="F28" s="18"/>
    </row>
    <row r="29" spans="1:6" ht="18.75">
      <c r="A29" s="23" t="s">
        <v>153</v>
      </c>
      <c r="B29" s="24"/>
      <c r="C29" s="24"/>
      <c r="D29" s="24"/>
      <c r="E29" s="25"/>
      <c r="F29" s="24"/>
    </row>
    <row r="30" spans="1:6" ht="18.75">
      <c r="A30" s="20" t="s">
        <v>144</v>
      </c>
      <c r="B30" s="21"/>
      <c r="C30" s="21"/>
      <c r="D30" s="21"/>
      <c r="E30" s="22"/>
      <c r="F30" s="21"/>
    </row>
    <row r="31" spans="1:6" ht="18.75">
      <c r="A31" s="23" t="s">
        <v>154</v>
      </c>
      <c r="B31" s="24">
        <v>0</v>
      </c>
      <c r="C31" s="24">
        <v>507000</v>
      </c>
      <c r="D31" s="24">
        <v>0</v>
      </c>
      <c r="E31" s="25">
        <f>SUM(B31+C31-D31)</f>
        <v>507000</v>
      </c>
      <c r="F31" s="24"/>
    </row>
    <row r="32" spans="1:6" ht="18.75">
      <c r="A32" s="23" t="s">
        <v>155</v>
      </c>
      <c r="B32" s="24"/>
      <c r="C32" s="24"/>
      <c r="D32" s="24"/>
      <c r="E32" s="25"/>
      <c r="F32" s="24"/>
    </row>
    <row r="33" spans="1:6" ht="18.75">
      <c r="A33" s="23" t="s">
        <v>156</v>
      </c>
      <c r="B33" s="24"/>
      <c r="C33" s="24"/>
      <c r="D33" s="24"/>
      <c r="E33" s="67"/>
      <c r="F33" s="24"/>
    </row>
    <row r="34" spans="1:6" ht="19.5" thickBot="1">
      <c r="A34" s="74" t="s">
        <v>24</v>
      </c>
      <c r="B34" s="112">
        <f>SUM(B7:B33)</f>
        <v>1879055.38</v>
      </c>
      <c r="C34" s="112">
        <f>SUM(C7:C33)</f>
        <v>3498390</v>
      </c>
      <c r="D34" s="112">
        <f>SUM(D7:D33)</f>
        <v>1002411.98</v>
      </c>
      <c r="E34" s="112">
        <f>SUM(E7:E33)</f>
        <v>4375033.4</v>
      </c>
      <c r="F34" s="112"/>
    </row>
    <row r="35" ht="19.5" thickTop="1"/>
  </sheetData>
  <mergeCells count="9">
    <mergeCell ref="I1:J1"/>
    <mergeCell ref="A5:A6"/>
    <mergeCell ref="A2:F2"/>
    <mergeCell ref="A3:F3"/>
    <mergeCell ref="A4:F4"/>
    <mergeCell ref="B5:C5"/>
    <mergeCell ref="D5:D6"/>
    <mergeCell ref="E5:E6"/>
    <mergeCell ref="F5:F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B7" sqref="B7"/>
    </sheetView>
  </sheetViews>
  <sheetFormatPr defaultColWidth="9.140625" defaultRowHeight="12.75"/>
  <cols>
    <col min="1" max="1" width="9.140625" style="1" customWidth="1"/>
    <col min="2" max="2" width="34.140625" style="1" customWidth="1"/>
    <col min="3" max="3" width="17.8515625" style="1" customWidth="1"/>
    <col min="4" max="4" width="17.7109375" style="1" customWidth="1"/>
    <col min="5" max="5" width="16.28125" style="1" customWidth="1"/>
    <col min="6" max="6" width="16.57421875" style="1" customWidth="1"/>
    <col min="7" max="7" width="14.7109375" style="1" customWidth="1"/>
    <col min="8" max="16384" width="9.140625" style="1" customWidth="1"/>
  </cols>
  <sheetData>
    <row r="1" spans="1:7" ht="26.25">
      <c r="A1" s="108" t="s">
        <v>0</v>
      </c>
      <c r="B1" s="108"/>
      <c r="C1" s="108"/>
      <c r="D1" s="108"/>
      <c r="E1" s="108"/>
      <c r="F1" s="108"/>
      <c r="G1" s="108"/>
    </row>
    <row r="2" spans="1:7" ht="26.25">
      <c r="A2" s="108" t="s">
        <v>65</v>
      </c>
      <c r="B2" s="108"/>
      <c r="C2" s="108"/>
      <c r="D2" s="108"/>
      <c r="E2" s="108"/>
      <c r="F2" s="108"/>
      <c r="G2" s="108"/>
    </row>
    <row r="3" spans="1:7" ht="26.25">
      <c r="A3" s="108" t="s">
        <v>73</v>
      </c>
      <c r="B3" s="108"/>
      <c r="C3" s="108"/>
      <c r="D3" s="108"/>
      <c r="E3" s="108"/>
      <c r="F3" s="108"/>
      <c r="G3" s="108"/>
    </row>
    <row r="4" spans="1:7" ht="23.25">
      <c r="A4" s="109" t="s">
        <v>66</v>
      </c>
      <c r="B4" s="111" t="s">
        <v>67</v>
      </c>
      <c r="C4" s="59" t="s">
        <v>20</v>
      </c>
      <c r="D4" s="59" t="s">
        <v>69</v>
      </c>
      <c r="E4" s="55" t="s">
        <v>15</v>
      </c>
      <c r="F4" s="59" t="s">
        <v>17</v>
      </c>
      <c r="G4" s="59" t="s">
        <v>18</v>
      </c>
    </row>
    <row r="5" spans="1:7" ht="23.25">
      <c r="A5" s="110"/>
      <c r="B5" s="102"/>
      <c r="C5" s="60" t="s">
        <v>68</v>
      </c>
      <c r="D5" s="60" t="s">
        <v>20</v>
      </c>
      <c r="E5" s="54" t="s">
        <v>20</v>
      </c>
      <c r="F5" s="60" t="s">
        <v>20</v>
      </c>
      <c r="G5" s="60" t="s">
        <v>20</v>
      </c>
    </row>
    <row r="6" spans="1:7" ht="23.25">
      <c r="A6" s="56">
        <v>2</v>
      </c>
      <c r="B6" s="49" t="s">
        <v>70</v>
      </c>
      <c r="C6" s="57">
        <v>0</v>
      </c>
      <c r="D6" s="57">
        <v>0</v>
      </c>
      <c r="E6" s="57">
        <v>203822.52</v>
      </c>
      <c r="F6" s="57">
        <v>137669.76</v>
      </c>
      <c r="G6" s="57">
        <f>SUM(E6-F6)</f>
        <v>66152.75999999998</v>
      </c>
    </row>
    <row r="7" spans="1:7" ht="23.25">
      <c r="A7" s="56">
        <v>3</v>
      </c>
      <c r="B7" s="49" t="s">
        <v>71</v>
      </c>
      <c r="C7" s="57">
        <v>0</v>
      </c>
      <c r="D7" s="57">
        <v>0</v>
      </c>
      <c r="E7" s="57">
        <v>69584.57</v>
      </c>
      <c r="F7" s="57">
        <v>47000.16</v>
      </c>
      <c r="G7" s="57">
        <f>SUM(E7-F7)</f>
        <v>22584.410000000003</v>
      </c>
    </row>
    <row r="8" spans="1:7" ht="23.25">
      <c r="A8" s="56"/>
      <c r="B8" s="42" t="s">
        <v>24</v>
      </c>
      <c r="C8" s="58">
        <f>SUM(C6:C7)</f>
        <v>0</v>
      </c>
      <c r="D8" s="58">
        <f>SUM(D6:D7)</f>
        <v>0</v>
      </c>
      <c r="E8" s="58">
        <f>SUM(E6:E7)</f>
        <v>273407.08999999997</v>
      </c>
      <c r="F8" s="58">
        <f>SUM(F6:F7)</f>
        <v>184669.92</v>
      </c>
      <c r="G8" s="58">
        <f>SUM(G6:G7)</f>
        <v>88737.16999999998</v>
      </c>
    </row>
  </sheetData>
  <mergeCells count="5">
    <mergeCell ref="A1:G1"/>
    <mergeCell ref="A2:G2"/>
    <mergeCell ref="A3:G3"/>
    <mergeCell ref="A4:A5"/>
    <mergeCell ref="B4:B5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4"/>
  <sheetViews>
    <sheetView workbookViewId="0" topLeftCell="A1">
      <selection activeCell="C34" sqref="C34"/>
    </sheetView>
  </sheetViews>
  <sheetFormatPr defaultColWidth="9.140625" defaultRowHeight="12.75"/>
  <cols>
    <col min="1" max="1" width="11.8515625" style="87" customWidth="1"/>
    <col min="2" max="2" width="48.28125" style="87" customWidth="1"/>
    <col min="3" max="3" width="18.57421875" style="87" customWidth="1"/>
    <col min="4" max="4" width="15.8515625" style="87" customWidth="1"/>
    <col min="5" max="5" width="9.7109375" style="87" customWidth="1"/>
    <col min="6" max="16384" width="9.140625" style="87" customWidth="1"/>
  </cols>
  <sheetData>
    <row r="1" spans="1:4" ht="23.25">
      <c r="A1" s="1"/>
      <c r="B1" s="1"/>
      <c r="C1" s="1"/>
      <c r="D1" s="70" t="s">
        <v>25</v>
      </c>
    </row>
    <row r="2" spans="1:4" ht="23.25">
      <c r="A2" s="129" t="s">
        <v>0</v>
      </c>
      <c r="B2" s="129"/>
      <c r="C2" s="129"/>
      <c r="D2" s="129"/>
    </row>
    <row r="3" spans="1:4" ht="23.25">
      <c r="A3" s="129" t="s">
        <v>112</v>
      </c>
      <c r="B3" s="129"/>
      <c r="C3" s="129"/>
      <c r="D3" s="129"/>
    </row>
    <row r="4" spans="1:4" ht="23.25">
      <c r="A4" s="131" t="s">
        <v>123</v>
      </c>
      <c r="B4" s="131"/>
      <c r="C4" s="131"/>
      <c r="D4" s="131"/>
    </row>
    <row r="5" spans="1:4" ht="20.25">
      <c r="A5" s="132" t="s">
        <v>66</v>
      </c>
      <c r="B5" s="143" t="s">
        <v>117</v>
      </c>
      <c r="C5" s="145" t="s">
        <v>118</v>
      </c>
      <c r="D5" s="132" t="s">
        <v>39</v>
      </c>
    </row>
    <row r="6" spans="1:4" ht="34.5" customHeight="1">
      <c r="A6" s="142"/>
      <c r="B6" s="144"/>
      <c r="C6" s="146"/>
      <c r="D6" s="142"/>
    </row>
    <row r="7" spans="1:4" ht="23.25">
      <c r="A7" s="100">
        <v>1</v>
      </c>
      <c r="B7" s="88" t="s">
        <v>119</v>
      </c>
      <c r="C7" s="89">
        <v>2616800</v>
      </c>
      <c r="D7" s="88"/>
    </row>
    <row r="8" spans="1:4" ht="23.25">
      <c r="A8" s="90"/>
      <c r="B8" s="39"/>
      <c r="C8" s="71"/>
      <c r="D8" s="39"/>
    </row>
    <row r="9" spans="1:4" ht="23.25">
      <c r="A9" s="90"/>
      <c r="B9" s="39"/>
      <c r="C9" s="71"/>
      <c r="D9" s="39"/>
    </row>
    <row r="10" spans="1:4" ht="23.25">
      <c r="A10" s="91"/>
      <c r="B10" s="39"/>
      <c r="C10" s="71"/>
      <c r="D10" s="39"/>
    </row>
    <row r="11" spans="1:4" ht="23.25">
      <c r="A11" s="90"/>
      <c r="B11" s="39"/>
      <c r="C11" s="71"/>
      <c r="D11" s="39"/>
    </row>
    <row r="12" spans="1:4" ht="23.25">
      <c r="A12" s="90"/>
      <c r="B12" s="39"/>
      <c r="C12" s="71"/>
      <c r="D12" s="39"/>
    </row>
    <row r="13" spans="1:4" ht="23.25">
      <c r="A13" s="90"/>
      <c r="B13" s="39"/>
      <c r="C13" s="71"/>
      <c r="D13" s="39"/>
    </row>
    <row r="14" spans="1:4" ht="23.25">
      <c r="A14" s="90"/>
      <c r="B14" s="39"/>
      <c r="C14" s="71"/>
      <c r="D14" s="39"/>
    </row>
    <row r="15" spans="1:4" ht="23.25">
      <c r="A15" s="90"/>
      <c r="B15" s="39"/>
      <c r="C15" s="71"/>
      <c r="D15" s="39"/>
    </row>
    <row r="16" spans="1:4" ht="23.25">
      <c r="A16" s="90"/>
      <c r="B16" s="39"/>
      <c r="C16" s="71"/>
      <c r="D16" s="39"/>
    </row>
    <row r="17" spans="1:4" ht="23.25">
      <c r="A17" s="90"/>
      <c r="B17" s="39"/>
      <c r="C17" s="71"/>
      <c r="D17" s="39"/>
    </row>
    <row r="18" spans="1:4" ht="23.25">
      <c r="A18" s="90"/>
      <c r="B18" s="39"/>
      <c r="C18" s="71"/>
      <c r="D18" s="39"/>
    </row>
    <row r="19" spans="1:4" ht="23.25">
      <c r="A19" s="90"/>
      <c r="B19" s="39"/>
      <c r="C19" s="71"/>
      <c r="D19" s="39"/>
    </row>
    <row r="20" spans="1:4" ht="23.25">
      <c r="A20" s="90"/>
      <c r="B20" s="39"/>
      <c r="C20" s="71"/>
      <c r="D20" s="39"/>
    </row>
    <row r="21" spans="1:4" ht="23.25">
      <c r="A21" s="90"/>
      <c r="B21" s="39"/>
      <c r="C21" s="71"/>
      <c r="D21" s="39"/>
    </row>
    <row r="22" spans="1:4" ht="23.25">
      <c r="A22" s="90"/>
      <c r="B22" s="39"/>
      <c r="C22" s="71"/>
      <c r="D22" s="39"/>
    </row>
    <row r="23" spans="1:4" ht="23.25">
      <c r="A23" s="90"/>
      <c r="B23" s="39"/>
      <c r="C23" s="71"/>
      <c r="D23" s="39"/>
    </row>
    <row r="24" spans="1:4" ht="23.25">
      <c r="A24" s="90"/>
      <c r="B24" s="39"/>
      <c r="C24" s="71"/>
      <c r="D24" s="39"/>
    </row>
    <row r="25" spans="1:4" ht="23.25">
      <c r="A25" s="90"/>
      <c r="B25" s="39"/>
      <c r="C25" s="71"/>
      <c r="D25" s="39"/>
    </row>
    <row r="26" spans="1:4" ht="23.25">
      <c r="A26" s="90"/>
      <c r="B26" s="39"/>
      <c r="C26" s="71"/>
      <c r="D26" s="39"/>
    </row>
    <row r="27" spans="1:4" ht="23.25">
      <c r="A27" s="90"/>
      <c r="B27" s="39"/>
      <c r="C27" s="71"/>
      <c r="D27" s="92"/>
    </row>
    <row r="28" spans="1:4" ht="23.25">
      <c r="A28" s="90"/>
      <c r="B28" s="39"/>
      <c r="C28" s="71"/>
      <c r="D28" s="92"/>
    </row>
    <row r="29" spans="1:4" ht="23.25">
      <c r="A29" s="90"/>
      <c r="B29" s="39"/>
      <c r="C29" s="71"/>
      <c r="D29" s="92"/>
    </row>
    <row r="30" spans="1:4" ht="23.25">
      <c r="A30" s="90"/>
      <c r="B30" s="39"/>
      <c r="C30" s="71"/>
      <c r="D30" s="92"/>
    </row>
    <row r="31" spans="1:4" ht="23.25">
      <c r="A31" s="90"/>
      <c r="B31" s="39"/>
      <c r="C31" s="71"/>
      <c r="D31" s="92"/>
    </row>
    <row r="32" spans="1:4" ht="23.25">
      <c r="A32" s="48"/>
      <c r="B32" s="40"/>
      <c r="C32" s="37"/>
      <c r="D32" s="40"/>
    </row>
    <row r="33" spans="1:4" ht="23.25">
      <c r="A33" s="93"/>
      <c r="B33" s="42" t="s">
        <v>24</v>
      </c>
      <c r="C33" s="94">
        <f>SUM(C7)</f>
        <v>2616800</v>
      </c>
      <c r="D33" s="95"/>
    </row>
    <row r="34" spans="1:4" ht="23.25">
      <c r="A34" s="37"/>
      <c r="B34" s="71"/>
      <c r="C34" s="71"/>
      <c r="D34" s="96"/>
    </row>
    <row r="35" spans="1:4" ht="23.25">
      <c r="A35" s="97"/>
      <c r="B35" s="98"/>
      <c r="C35" s="98"/>
      <c r="D35" s="98"/>
    </row>
    <row r="36" spans="1:4" ht="20.25">
      <c r="A36" s="99"/>
      <c r="B36" s="99"/>
      <c r="C36" s="99"/>
      <c r="D36" s="99"/>
    </row>
    <row r="37" spans="1:4" ht="20.25">
      <c r="A37" s="99"/>
      <c r="B37" s="99"/>
      <c r="C37" s="99"/>
      <c r="D37" s="99"/>
    </row>
    <row r="38" spans="1:4" ht="20.25">
      <c r="A38" s="99"/>
      <c r="B38" s="99"/>
      <c r="C38" s="99"/>
      <c r="D38" s="99"/>
    </row>
    <row r="39" spans="1:4" ht="20.25">
      <c r="A39" s="99"/>
      <c r="B39" s="99"/>
      <c r="C39" s="99"/>
      <c r="D39" s="99"/>
    </row>
    <row r="40" spans="1:4" ht="20.25">
      <c r="A40" s="99"/>
      <c r="B40" s="99"/>
      <c r="C40" s="99"/>
      <c r="D40" s="99"/>
    </row>
    <row r="41" spans="1:4" ht="20.25">
      <c r="A41" s="99"/>
      <c r="B41" s="99"/>
      <c r="C41" s="99"/>
      <c r="D41" s="99"/>
    </row>
    <row r="42" spans="1:4" ht="20.25">
      <c r="A42" s="99"/>
      <c r="B42" s="99"/>
      <c r="C42" s="99"/>
      <c r="D42" s="99"/>
    </row>
    <row r="43" spans="1:4" ht="20.25">
      <c r="A43" s="99"/>
      <c r="B43" s="99"/>
      <c r="C43" s="99"/>
      <c r="D43" s="99"/>
    </row>
    <row r="44" spans="1:4" ht="20.25">
      <c r="A44" s="99"/>
      <c r="B44" s="99"/>
      <c r="C44" s="99"/>
      <c r="D44" s="99"/>
    </row>
    <row r="45" spans="1:4" ht="20.25">
      <c r="A45" s="99"/>
      <c r="B45" s="99"/>
      <c r="C45" s="99"/>
      <c r="D45" s="99"/>
    </row>
    <row r="46" spans="1:4" ht="20.25">
      <c r="A46" s="99"/>
      <c r="B46" s="99"/>
      <c r="C46" s="99"/>
      <c r="D46" s="99"/>
    </row>
    <row r="47" spans="1:4" ht="20.25">
      <c r="A47" s="99"/>
      <c r="B47" s="99"/>
      <c r="C47" s="99"/>
      <c r="D47" s="99"/>
    </row>
    <row r="48" spans="1:4" ht="20.25">
      <c r="A48" s="99"/>
      <c r="B48" s="99"/>
      <c r="C48" s="99"/>
      <c r="D48" s="99"/>
    </row>
    <row r="49" spans="1:4" ht="20.25">
      <c r="A49" s="99"/>
      <c r="B49" s="99"/>
      <c r="C49" s="99"/>
      <c r="D49" s="99"/>
    </row>
    <row r="50" spans="1:4" ht="20.25">
      <c r="A50" s="99"/>
      <c r="B50" s="99"/>
      <c r="C50" s="99"/>
      <c r="D50" s="99"/>
    </row>
    <row r="51" spans="1:4" ht="20.25">
      <c r="A51" s="99"/>
      <c r="B51" s="99"/>
      <c r="C51" s="99"/>
      <c r="D51" s="99"/>
    </row>
    <row r="52" spans="1:4" ht="20.25">
      <c r="A52" s="99"/>
      <c r="B52" s="99"/>
      <c r="C52" s="99"/>
      <c r="D52" s="99"/>
    </row>
    <row r="53" spans="1:4" ht="20.25">
      <c r="A53" s="99"/>
      <c r="B53" s="99"/>
      <c r="C53" s="99"/>
      <c r="D53" s="99"/>
    </row>
    <row r="54" spans="1:4" ht="20.25">
      <c r="A54" s="99"/>
      <c r="B54" s="99"/>
      <c r="C54" s="99"/>
      <c r="D54" s="99"/>
    </row>
    <row r="55" spans="1:4" ht="20.25">
      <c r="A55" s="99"/>
      <c r="B55" s="99"/>
      <c r="C55" s="99"/>
      <c r="D55" s="99"/>
    </row>
    <row r="56" spans="1:4" ht="20.25">
      <c r="A56" s="99"/>
      <c r="B56" s="99"/>
      <c r="C56" s="99"/>
      <c r="D56" s="99"/>
    </row>
    <row r="57" spans="1:4" ht="20.25">
      <c r="A57" s="99"/>
      <c r="B57" s="99"/>
      <c r="C57" s="99"/>
      <c r="D57" s="99"/>
    </row>
    <row r="58" spans="1:4" ht="20.25">
      <c r="A58" s="99"/>
      <c r="B58" s="99"/>
      <c r="C58" s="99"/>
      <c r="D58" s="99"/>
    </row>
    <row r="59" spans="1:4" ht="20.25">
      <c r="A59" s="99"/>
      <c r="B59" s="99"/>
      <c r="C59" s="99"/>
      <c r="D59" s="99"/>
    </row>
    <row r="60" spans="1:4" ht="20.25">
      <c r="A60" s="99"/>
      <c r="B60" s="99"/>
      <c r="C60" s="99"/>
      <c r="D60" s="99"/>
    </row>
    <row r="61" spans="1:4" ht="20.25">
      <c r="A61" s="99"/>
      <c r="B61" s="99"/>
      <c r="C61" s="99"/>
      <c r="D61" s="99"/>
    </row>
    <row r="62" spans="1:4" ht="20.25">
      <c r="A62" s="99"/>
      <c r="B62" s="99"/>
      <c r="C62" s="99"/>
      <c r="D62" s="99"/>
    </row>
    <row r="63" spans="1:4" ht="20.25">
      <c r="A63" s="99"/>
      <c r="B63" s="99"/>
      <c r="C63" s="99"/>
      <c r="D63" s="99"/>
    </row>
    <row r="64" spans="1:4" ht="20.25">
      <c r="A64" s="99"/>
      <c r="B64" s="99"/>
      <c r="C64" s="99"/>
      <c r="D64" s="99"/>
    </row>
    <row r="65" spans="1:4" ht="20.25">
      <c r="A65" s="99"/>
      <c r="B65" s="99"/>
      <c r="C65" s="99"/>
      <c r="D65" s="99"/>
    </row>
    <row r="66" spans="1:4" ht="20.25">
      <c r="A66" s="99"/>
      <c r="B66" s="99"/>
      <c r="C66" s="99"/>
      <c r="D66" s="99"/>
    </row>
    <row r="67" spans="1:4" ht="20.25">
      <c r="A67" s="99"/>
      <c r="B67" s="99"/>
      <c r="C67" s="99"/>
      <c r="D67" s="99"/>
    </row>
    <row r="68" spans="1:4" ht="20.25">
      <c r="A68" s="99"/>
      <c r="B68" s="99"/>
      <c r="C68" s="99"/>
      <c r="D68" s="99"/>
    </row>
    <row r="69" spans="1:4" ht="20.25">
      <c r="A69" s="99"/>
      <c r="B69" s="99"/>
      <c r="C69" s="99"/>
      <c r="D69" s="99"/>
    </row>
    <row r="70" spans="1:4" ht="20.25">
      <c r="A70" s="99"/>
      <c r="B70" s="99"/>
      <c r="C70" s="99"/>
      <c r="D70" s="99"/>
    </row>
    <row r="71" spans="1:4" ht="20.25">
      <c r="A71" s="99"/>
      <c r="B71" s="99"/>
      <c r="C71" s="99"/>
      <c r="D71" s="99"/>
    </row>
    <row r="72" spans="1:4" ht="20.25">
      <c r="A72" s="99"/>
      <c r="B72" s="99"/>
      <c r="C72" s="99"/>
      <c r="D72" s="99"/>
    </row>
    <row r="73" spans="1:4" ht="20.25">
      <c r="A73" s="99"/>
      <c r="B73" s="99"/>
      <c r="C73" s="99"/>
      <c r="D73" s="99"/>
    </row>
    <row r="74" spans="1:4" ht="20.25">
      <c r="A74" s="99"/>
      <c r="B74" s="99"/>
      <c r="C74" s="99"/>
      <c r="D74" s="99"/>
    </row>
    <row r="75" spans="1:4" ht="20.25">
      <c r="A75" s="99"/>
      <c r="B75" s="99"/>
      <c r="C75" s="99"/>
      <c r="D75" s="99"/>
    </row>
    <row r="76" spans="1:4" ht="20.25">
      <c r="A76" s="99"/>
      <c r="B76" s="99"/>
      <c r="C76" s="99"/>
      <c r="D76" s="99"/>
    </row>
    <row r="77" spans="1:4" ht="20.25">
      <c r="A77" s="99"/>
      <c r="B77" s="99"/>
      <c r="C77" s="99"/>
      <c r="D77" s="99"/>
    </row>
    <row r="78" spans="1:4" ht="20.25">
      <c r="A78" s="99"/>
      <c r="B78" s="99"/>
      <c r="C78" s="99"/>
      <c r="D78" s="99"/>
    </row>
    <row r="79" spans="1:4" ht="20.25">
      <c r="A79" s="99"/>
      <c r="B79" s="99"/>
      <c r="C79" s="99"/>
      <c r="D79" s="99"/>
    </row>
    <row r="80" spans="1:4" ht="20.25">
      <c r="A80" s="99"/>
      <c r="B80" s="99"/>
      <c r="C80" s="99"/>
      <c r="D80" s="99"/>
    </row>
    <row r="81" spans="1:4" ht="20.25">
      <c r="A81" s="99"/>
      <c r="B81" s="99"/>
      <c r="C81" s="99"/>
      <c r="D81" s="99"/>
    </row>
    <row r="82" spans="1:4" ht="20.25">
      <c r="A82" s="99"/>
      <c r="B82" s="99"/>
      <c r="C82" s="99"/>
      <c r="D82" s="99"/>
    </row>
    <row r="83" spans="1:4" ht="20.25">
      <c r="A83" s="99"/>
      <c r="B83" s="99"/>
      <c r="C83" s="99"/>
      <c r="D83" s="99"/>
    </row>
    <row r="84" spans="1:4" ht="20.25">
      <c r="A84" s="99"/>
      <c r="B84" s="99"/>
      <c r="C84" s="99"/>
      <c r="D84" s="99"/>
    </row>
    <row r="85" spans="1:4" ht="20.25">
      <c r="A85" s="99"/>
      <c r="B85" s="99"/>
      <c r="C85" s="99"/>
      <c r="D85" s="99"/>
    </row>
    <row r="86" spans="1:4" ht="20.25">
      <c r="A86" s="99"/>
      <c r="B86" s="99"/>
      <c r="C86" s="99"/>
      <c r="D86" s="99"/>
    </row>
    <row r="87" spans="1:4" ht="20.25">
      <c r="A87" s="99"/>
      <c r="B87" s="99"/>
      <c r="C87" s="99"/>
      <c r="D87" s="99"/>
    </row>
    <row r="88" spans="1:4" ht="20.25">
      <c r="A88" s="99"/>
      <c r="B88" s="99"/>
      <c r="C88" s="99"/>
      <c r="D88" s="99"/>
    </row>
    <row r="89" spans="1:4" ht="20.25">
      <c r="A89" s="99"/>
      <c r="B89" s="99"/>
      <c r="C89" s="99"/>
      <c r="D89" s="99"/>
    </row>
    <row r="90" spans="1:4" ht="20.25">
      <c r="A90" s="99"/>
      <c r="B90" s="99"/>
      <c r="C90" s="99"/>
      <c r="D90" s="99"/>
    </row>
    <row r="91" spans="1:4" ht="20.25">
      <c r="A91" s="99"/>
      <c r="B91" s="99"/>
      <c r="C91" s="99"/>
      <c r="D91" s="99"/>
    </row>
    <row r="92" spans="1:4" ht="20.25">
      <c r="A92" s="99"/>
      <c r="B92" s="99"/>
      <c r="C92" s="99"/>
      <c r="D92" s="99"/>
    </row>
    <row r="93" spans="1:4" ht="20.25">
      <c r="A93" s="99"/>
      <c r="B93" s="99"/>
      <c r="C93" s="99"/>
      <c r="D93" s="99"/>
    </row>
    <row r="94" spans="1:4" ht="20.25">
      <c r="A94" s="99"/>
      <c r="B94" s="99"/>
      <c r="C94" s="99"/>
      <c r="D94" s="99"/>
    </row>
  </sheetData>
  <mergeCells count="7">
    <mergeCell ref="A2:D2"/>
    <mergeCell ref="A3:D3"/>
    <mergeCell ref="A4:D4"/>
    <mergeCell ref="A5:A6"/>
    <mergeCell ref="B5:B6"/>
    <mergeCell ref="C5:C6"/>
    <mergeCell ref="D5:D6"/>
  </mergeCells>
  <printOptions/>
  <pageMargins left="0.51" right="0.1968503937007874" top="0.5905511811023623" bottom="0.1968503937007874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9.140625" style="1" customWidth="1"/>
    <col min="2" max="2" width="5.28125" style="1" customWidth="1"/>
    <col min="3" max="5" width="9.140625" style="1" customWidth="1"/>
    <col min="6" max="6" width="18.140625" style="1" customWidth="1"/>
    <col min="7" max="8" width="14.7109375" style="1" customWidth="1"/>
    <col min="9" max="9" width="14.421875" style="1" customWidth="1"/>
    <col min="10" max="16384" width="9.140625" style="1" customWidth="1"/>
  </cols>
  <sheetData>
    <row r="1" ht="23.25">
      <c r="H1" s="9" t="s">
        <v>115</v>
      </c>
    </row>
    <row r="2" spans="1:8" ht="23.25">
      <c r="A2" s="129" t="s">
        <v>0</v>
      </c>
      <c r="B2" s="129"/>
      <c r="C2" s="129"/>
      <c r="D2" s="129"/>
      <c r="E2" s="129"/>
      <c r="F2" s="129"/>
      <c r="G2" s="129"/>
      <c r="H2" s="129"/>
    </row>
    <row r="3" spans="1:8" ht="23.25">
      <c r="A3" s="129" t="s">
        <v>26</v>
      </c>
      <c r="B3" s="129"/>
      <c r="C3" s="129"/>
      <c r="D3" s="129"/>
      <c r="E3" s="129"/>
      <c r="F3" s="129"/>
      <c r="G3" s="129"/>
      <c r="H3" s="129"/>
    </row>
    <row r="4" spans="1:8" ht="23.25">
      <c r="A4" s="129" t="s">
        <v>125</v>
      </c>
      <c r="B4" s="129"/>
      <c r="C4" s="129"/>
      <c r="D4" s="129"/>
      <c r="E4" s="129"/>
      <c r="F4" s="129"/>
      <c r="G4" s="129"/>
      <c r="H4" s="129"/>
    </row>
    <row r="6" spans="2:8" ht="23.25">
      <c r="B6" s="8" t="s">
        <v>134</v>
      </c>
      <c r="C6" s="8"/>
      <c r="D6" s="8"/>
      <c r="F6" s="4"/>
      <c r="G6" s="4"/>
      <c r="H6" s="73">
        <v>23038838.39</v>
      </c>
    </row>
    <row r="7" spans="3:8" ht="23.25">
      <c r="C7" s="1" t="s">
        <v>27</v>
      </c>
      <c r="F7" s="4">
        <v>6035507.12</v>
      </c>
      <c r="G7" s="4"/>
      <c r="H7" s="4"/>
    </row>
    <row r="8" spans="2:8" ht="25.5">
      <c r="B8" s="3" t="s">
        <v>28</v>
      </c>
      <c r="C8" s="1" t="s">
        <v>29</v>
      </c>
      <c r="F8" s="5">
        <f>SUM(F7*25%)</f>
        <v>1508876.78</v>
      </c>
      <c r="G8" s="4"/>
      <c r="H8" s="4"/>
    </row>
    <row r="9" spans="2:8" ht="23.25">
      <c r="B9" s="3"/>
      <c r="C9" s="29" t="s">
        <v>82</v>
      </c>
      <c r="F9" s="4"/>
      <c r="G9" s="4">
        <f>SUM(F7-F8)</f>
        <v>4526630.34</v>
      </c>
      <c r="H9" s="4"/>
    </row>
    <row r="10" spans="2:8" ht="23.25">
      <c r="B10" s="3" t="s">
        <v>30</v>
      </c>
      <c r="C10" s="1" t="s">
        <v>31</v>
      </c>
      <c r="F10" s="4"/>
      <c r="G10" s="4">
        <v>243980</v>
      </c>
      <c r="H10" s="4"/>
    </row>
    <row r="11" spans="2:8" ht="23.25">
      <c r="B11" s="3"/>
      <c r="C11" s="1" t="s">
        <v>32</v>
      </c>
      <c r="F11" s="4"/>
      <c r="G11" s="4">
        <v>200000</v>
      </c>
      <c r="H11" s="4"/>
    </row>
    <row r="12" spans="2:8" ht="25.5">
      <c r="B12" s="3"/>
      <c r="C12" s="1" t="s">
        <v>111</v>
      </c>
      <c r="F12" s="4"/>
      <c r="G12" s="4">
        <v>32686</v>
      </c>
      <c r="H12" s="5"/>
    </row>
    <row r="13" spans="2:8" ht="25.5">
      <c r="B13" s="3"/>
      <c r="C13" s="1" t="s">
        <v>114</v>
      </c>
      <c r="F13" s="4"/>
      <c r="G13" s="4">
        <v>174714.21</v>
      </c>
      <c r="H13" s="5"/>
    </row>
    <row r="14" spans="2:8" ht="25.5">
      <c r="B14" s="3" t="s">
        <v>28</v>
      </c>
      <c r="C14" s="1" t="s">
        <v>33</v>
      </c>
      <c r="F14" s="4"/>
      <c r="G14" s="72">
        <v>5778878.98</v>
      </c>
      <c r="H14" s="72">
        <f>SUM(G9+G10+G11+G12+G13-G14)</f>
        <v>-600868.4300000006</v>
      </c>
    </row>
    <row r="15" spans="2:8" ht="24" thickBot="1">
      <c r="B15" s="70" t="s">
        <v>132</v>
      </c>
      <c r="F15" s="4"/>
      <c r="G15" s="4"/>
      <c r="H15" s="6">
        <f>SUM(H6+H14)</f>
        <v>22437969.96</v>
      </c>
    </row>
    <row r="16" spans="6:9" ht="24" thickTop="1">
      <c r="F16" s="4"/>
      <c r="G16" s="4"/>
      <c r="H16" s="71"/>
      <c r="I16" s="4"/>
    </row>
    <row r="17" spans="2:9" ht="23.25">
      <c r="B17" s="8" t="s">
        <v>133</v>
      </c>
      <c r="C17" s="8"/>
      <c r="D17" s="8"/>
      <c r="E17" s="8"/>
      <c r="F17" s="73"/>
      <c r="G17" s="4"/>
      <c r="H17" s="4"/>
      <c r="I17" s="28"/>
    </row>
    <row r="18" spans="2:7" ht="23.25">
      <c r="B18" s="1" t="s">
        <v>83</v>
      </c>
      <c r="G18" s="4">
        <v>8262780.88</v>
      </c>
    </row>
    <row r="19" spans="2:7" ht="23.25">
      <c r="B19" s="1" t="s">
        <v>84</v>
      </c>
      <c r="G19" s="4">
        <v>201226.95</v>
      </c>
    </row>
    <row r="20" spans="2:7" ht="23.25">
      <c r="B20" s="1" t="s">
        <v>85</v>
      </c>
      <c r="G20" s="4">
        <v>0</v>
      </c>
    </row>
    <row r="21" spans="2:7" ht="25.5">
      <c r="B21" s="1" t="s">
        <v>86</v>
      </c>
      <c r="G21" s="5">
        <v>1600000</v>
      </c>
    </row>
    <row r="22" spans="2:7" ht="24" thickBot="1">
      <c r="B22" s="1" t="s">
        <v>87</v>
      </c>
      <c r="G22" s="61">
        <f>SUM(G23-G21-G19-G18)</f>
        <v>12373962.130000003</v>
      </c>
    </row>
    <row r="23" ht="24.75" thickBot="1" thickTop="1">
      <c r="G23" s="101">
        <f>SUM(H15)</f>
        <v>22437969.96</v>
      </c>
    </row>
    <row r="24" ht="24" thickTop="1">
      <c r="A24" s="8" t="s">
        <v>124</v>
      </c>
    </row>
  </sheetData>
  <mergeCells count="3">
    <mergeCell ref="A2:H2"/>
    <mergeCell ref="A3:H3"/>
    <mergeCell ref="A4:H4"/>
  </mergeCells>
  <printOptions/>
  <pageMargins left="0.7480314960629921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cp:lastPrinted>2011-01-21T07:27:44Z</cp:lastPrinted>
  <dcterms:created xsi:type="dcterms:W3CDTF">2007-08-24T06:33:33Z</dcterms:created>
  <dcterms:modified xsi:type="dcterms:W3CDTF">2011-01-21T08:28:07Z</dcterms:modified>
  <cp:category/>
  <cp:version/>
  <cp:contentType/>
  <cp:contentStatus/>
</cp:coreProperties>
</file>